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Exportoverzicht" sheetId="1" r:id="rId4"/>
    <sheet name="Waterwaardes Vijver(s) - Vijver" sheetId="2" r:id="rId5"/>
    <sheet name="Waterwaardes Vijver(s) - Binnen" sheetId="3" r:id="rId6"/>
    <sheet name="Waterwaardes Vijver(s) - Tekeni" sheetId="4" r:id="rId7"/>
    <sheet name="Rekentabel - Vijver" sheetId="5" r:id="rId8"/>
    <sheet name="Rekentabel - Binnenbak 2m3" sheetId="6" r:id="rId9"/>
  </sheets>
</workbook>
</file>

<file path=xl/sharedStrings.xml><?xml version="1.0" encoding="utf-8"?>
<sst xmlns="http://schemas.openxmlformats.org/spreadsheetml/2006/main" uniqueCount="98">
  <si>
    <t>Dit document is geëxporteerd vanuit Numbers. Elke tabel is omgezet in een Excel-werkblad. Alle andere objecten op elk Numbers-werkblad zijn op afzonderlijke werkbladen geplaatst. Het is mogelijk dat formuleberekeningen in Excel kunnen verschillen.</t>
  </si>
  <si>
    <t>Naam Numbers-werkblad</t>
  </si>
  <si>
    <t>Naam Numbers-tabel</t>
  </si>
  <si>
    <t>Naam Excel-werkblad</t>
  </si>
  <si>
    <t>Waterwaardes Vijver(s)</t>
  </si>
  <si>
    <t>Vijver 29m3 2020</t>
  </si>
  <si>
    <t>Waterwaardes Vijver(s) - Vijver</t>
  </si>
  <si>
    <t>Week nummer</t>
  </si>
  <si>
    <t>Datum</t>
  </si>
  <si>
    <t>KH</t>
  </si>
  <si>
    <t>GH</t>
  </si>
  <si>
    <t>PH meter</t>
  </si>
  <si>
    <t>NH3-N</t>
  </si>
  <si>
    <t>NH3</t>
  </si>
  <si>
    <t>NO2-N</t>
  </si>
  <si>
    <t>NO2</t>
  </si>
  <si>
    <t>NO3</t>
  </si>
  <si>
    <t>PO4</t>
  </si>
  <si>
    <t>Temp</t>
  </si>
  <si>
    <t>TDS</t>
  </si>
  <si>
    <t>TDS Kraan</t>
  </si>
  <si>
    <t>Totale hardheid Kraan water</t>
  </si>
  <si>
    <t>Vervuiling</t>
  </si>
  <si>
    <t>Zout  %</t>
  </si>
  <si>
    <t>Opmerking</t>
  </si>
  <si>
    <t>2</t>
  </si>
  <si>
    <t>7</t>
  </si>
  <si>
    <t>12</t>
  </si>
  <si>
    <t>15</t>
  </si>
  <si>
    <t>april meeting 1</t>
  </si>
  <si>
    <t>17</t>
  </si>
  <si>
    <t>April meeting 2</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</si>
  <si>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</si>
  <si>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</si>
  <si>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</si>
  <si>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</si>
  <si>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</si>
  <si>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</si>
  <si>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</si>
  <si>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</si>
  <si>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</si>
  <si>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</si>
  <si>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</si>
  <si>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</si>
  <si>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</si>
  <si>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</si>
  <si>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</si>
  <si>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</si>
  <si>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</si>
  <si>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</si>
  <si>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</si>
  <si>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</si>
  <si>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</si>
  <si>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</si>
  <si>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</si>
  <si>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</si>
  <si>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</si>
  <si>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</si>
  <si>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</si>
  <si>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</si>
  <si>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47</t>
  </si>
  <si>
    <t>51</t>
  </si>
  <si>
    <t>Binnenbak 2m3 2020</t>
  </si>
  <si>
    <t>Waterwaardes Vijver(s) - Binnen</t>
  </si>
  <si>
    <t>1</t>
  </si>
  <si>
    <t>3</t>
  </si>
  <si>
    <t>4</t>
  </si>
  <si>
    <t>5</t>
  </si>
  <si>
    <t>6</t>
  </si>
  <si>
    <t>8</t>
  </si>
  <si>
    <t>9</t>
  </si>
  <si>
    <t>10</t>
  </si>
  <si>
    <t>11</t>
  </si>
  <si>
    <t>13</t>
  </si>
  <si>
    <t>14</t>
  </si>
  <si>
    <t>16</t>
  </si>
  <si>
    <t>24 apri</t>
  </si>
  <si>
    <t>46</t>
  </si>
  <si>
    <t>48</t>
  </si>
  <si>
    <t>49</t>
  </si>
  <si>
    <t>50</t>
  </si>
  <si>
    <t>52</t>
  </si>
  <si>
    <t>"Alle tekeningen uit het werkblad"</t>
  </si>
  <si>
    <t>Waterwaardes Vijver(s) - Tekeni</t>
  </si>
  <si>
    <t>Rekentabel</t>
  </si>
  <si>
    <t>Vijver</t>
  </si>
  <si>
    <t>Rekentabel - Vijver</t>
  </si>
  <si>
    <t>Week nr.</t>
  </si>
  <si>
    <t>NH3 &amp; NH4</t>
  </si>
  <si>
    <t>TDS vijver -KH/GH</t>
  </si>
  <si>
    <t>TDS kraan -KH/GH</t>
  </si>
  <si>
    <t>Vervuiling Vijver</t>
  </si>
  <si>
    <t>Vervuiling kraan</t>
  </si>
  <si>
    <t>Delta TDS</t>
  </si>
  <si>
    <t>Binnenbak 2m3</t>
  </si>
  <si>
    <t>Rekentabel - Binnenbak 2m3</t>
  </si>
  <si>
    <t>TDS bak-KH/GH</t>
  </si>
  <si>
    <t>Vervuiling bak</t>
  </si>
</sst>
</file>

<file path=xl/styles.xml><?xml version="1.0" encoding="utf-8"?>
<styleSheet xmlns="http://schemas.openxmlformats.org/spreadsheetml/2006/main">
  <numFmts count="9">
    <numFmt numFmtId="0" formatCode="General"/>
    <numFmt numFmtId="59" formatCode="mmmm"/>
    <numFmt numFmtId="60" formatCode="0;[Red]0"/>
    <numFmt numFmtId="61" formatCode="0.0;[Red]0.0"/>
    <numFmt numFmtId="62" formatCode="0.00000"/>
    <numFmt numFmtId="63" formatCode="0.0000"/>
    <numFmt numFmtId="64" formatCode="ddd d mmm yyyy"/>
    <numFmt numFmtId="65" formatCode="d mmm"/>
    <numFmt numFmtId="66" formatCode="0.000"/>
  </numFmts>
  <fonts count="7">
    <font>
      <sz val="10"/>
      <color indexed="8"/>
      <name val="Helvetica Neue"/>
    </font>
    <font>
      <sz val="12"/>
      <color indexed="8"/>
      <name val="Helvetica Neue"/>
    </font>
    <font>
      <sz val="14"/>
      <color indexed="8"/>
      <name val="Helvetica Neue"/>
    </font>
    <font>
      <u val="single"/>
      <sz val="12"/>
      <color indexed="11"/>
      <name val="Helvetica Neue"/>
    </font>
    <font>
      <b val="1"/>
      <sz val="10"/>
      <color indexed="8"/>
      <name val="Helvetica Neue"/>
    </font>
    <font>
      <sz val="11"/>
      <color indexed="8"/>
      <name val="Helvetica Neue"/>
    </font>
    <font>
      <sz val="20"/>
      <color indexed="8"/>
      <name val="Helvetica Neue"/>
    </font>
  </fonts>
  <fills count="6">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2"/>
        <bgColor auto="1"/>
      </patternFill>
    </fill>
    <fill>
      <patternFill patternType="solid">
        <fgColor indexed="20"/>
        <bgColor auto="1"/>
      </patternFill>
    </fill>
  </fills>
  <borders count="8">
    <border>
      <left/>
      <right/>
      <top/>
      <bottom/>
      <diagonal/>
    </border>
    <border>
      <left style="thin">
        <color indexed="13"/>
      </left>
      <right style="thin">
        <color indexed="13"/>
      </right>
      <top style="thin">
        <color indexed="13"/>
      </top>
      <bottom style="thin">
        <color indexed="14"/>
      </bottom>
      <diagonal/>
    </border>
    <border>
      <left style="thin">
        <color indexed="13"/>
      </left>
      <right style="thin">
        <color indexed="14"/>
      </right>
      <top style="thin">
        <color indexed="14"/>
      </top>
      <bottom style="thin">
        <color indexed="13"/>
      </bottom>
      <diagonal/>
    </border>
    <border>
      <left style="thin">
        <color indexed="14"/>
      </left>
      <right style="thin">
        <color indexed="13"/>
      </right>
      <top style="thin">
        <color indexed="14"/>
      </top>
      <bottom style="thin">
        <color indexed="13"/>
      </bottom>
      <diagonal/>
    </border>
    <border>
      <left style="thin">
        <color indexed="13"/>
      </left>
      <right style="thin">
        <color indexed="13"/>
      </right>
      <top style="thin">
        <color indexed="14"/>
      </top>
      <bottom style="thin">
        <color indexed="13"/>
      </bottom>
      <diagonal/>
    </border>
    <border>
      <left style="thin">
        <color indexed="13"/>
      </left>
      <right style="thin">
        <color indexed="14"/>
      </right>
      <top style="thin">
        <color indexed="13"/>
      </top>
      <bottom style="thin">
        <color indexed="13"/>
      </bottom>
      <diagonal/>
    </border>
    <border>
      <left style="thin">
        <color indexed="14"/>
      </left>
      <right style="thin">
        <color indexed="13"/>
      </right>
      <top style="thin">
        <color indexed="13"/>
      </top>
      <bottom style="thin">
        <color indexed="13"/>
      </bottom>
      <diagonal/>
    </border>
    <border>
      <left style="thin">
        <color indexed="13"/>
      </left>
      <right style="thin">
        <color indexed="13"/>
      </right>
      <top style="thin">
        <color indexed="13"/>
      </top>
      <bottom style="thin">
        <color indexed="13"/>
      </bottom>
      <diagonal/>
    </border>
  </borders>
  <cellStyleXfs count="1">
    <xf numFmtId="0" fontId="0" applyNumberFormat="0" applyFont="1" applyFill="0" applyBorder="0" applyAlignment="1" applyProtection="0">
      <alignment vertical="top" wrapText="1"/>
    </xf>
  </cellStyleXfs>
  <cellXfs count="44">
    <xf numFmtId="0" fontId="0" applyNumberFormat="0" applyFont="1" applyFill="0" applyBorder="0" applyAlignment="1" applyProtection="0">
      <alignment vertical="top" wrapText="1"/>
    </xf>
    <xf numFmtId="0" fontId="1" applyNumberFormat="0" applyFont="1" applyFill="0" applyBorder="0" applyAlignment="1" applyProtection="0">
      <alignment horizontal="left" vertical="top" wrapText="1"/>
    </xf>
    <xf numFmtId="0" fontId="2" applyNumberFormat="0" applyFont="1" applyFill="0" applyBorder="0" applyAlignment="1" applyProtection="0">
      <alignment horizontal="left" vertical="top" wrapText="1"/>
    </xf>
    <xf numFmtId="0" fontId="1" fillId="2" applyNumberFormat="0" applyFont="1" applyFill="1" applyBorder="0" applyAlignment="1" applyProtection="0">
      <alignment horizontal="left" vertical="top" wrapText="1"/>
    </xf>
    <xf numFmtId="0" fontId="1" fillId="3" applyNumberFormat="0" applyFont="1" applyFill="1" applyBorder="0" applyAlignment="1" applyProtection="0">
      <alignment horizontal="left" vertical="top" wrapText="1"/>
    </xf>
    <xf numFmtId="0" fontId="3" fillId="3" applyNumberFormat="0" applyFont="1" applyFill="1" applyBorder="0" applyAlignment="1" applyProtection="0">
      <alignment horizontal="left" vertical="top" wrapText="1"/>
    </xf>
    <xf numFmtId="0" fontId="0" applyNumberFormat="1" applyFont="1" applyFill="0" applyBorder="0" applyAlignment="1" applyProtection="0">
      <alignment vertical="top" wrapText="1"/>
    </xf>
    <xf numFmtId="0" fontId="1" applyNumberFormat="0" applyFont="1" applyFill="0" applyBorder="0" applyAlignment="1" applyProtection="0">
      <alignment horizontal="center" vertical="center"/>
    </xf>
    <xf numFmtId="49" fontId="4" fillId="4" borderId="1" applyNumberFormat="1" applyFont="1" applyFill="1" applyBorder="1" applyAlignment="1" applyProtection="0">
      <alignment vertical="top" wrapText="1"/>
    </xf>
    <xf numFmtId="49" fontId="4" fillId="5" borderId="2" applyNumberFormat="1" applyFont="1" applyFill="1" applyBorder="1" applyAlignment="1" applyProtection="0">
      <alignment vertical="top" wrapText="1"/>
    </xf>
    <xf numFmtId="59" fontId="0" borderId="3" applyNumberFormat="1" applyFont="1" applyFill="0" applyBorder="1" applyAlignment="1" applyProtection="0">
      <alignment vertical="top" wrapText="1"/>
    </xf>
    <xf numFmtId="60" fontId="0" borderId="4" applyNumberFormat="1" applyFont="1" applyFill="0" applyBorder="1" applyAlignment="1" applyProtection="0">
      <alignment vertical="top" wrapText="1"/>
    </xf>
    <xf numFmtId="61" fontId="0" borderId="4" applyNumberFormat="1" applyFont="1" applyFill="0" applyBorder="1" applyAlignment="1" applyProtection="0">
      <alignment vertical="top" wrapText="1"/>
    </xf>
    <xf numFmtId="2" fontId="0" borderId="4" applyNumberFormat="1" applyFont="1" applyFill="0" applyBorder="1" applyAlignment="1" applyProtection="0">
      <alignment vertical="top" wrapText="1"/>
    </xf>
    <xf numFmtId="62" fontId="0" borderId="4" applyNumberFormat="1" applyFont="1" applyFill="0" applyBorder="1" applyAlignment="1" applyProtection="0">
      <alignment vertical="top" wrapText="1"/>
    </xf>
    <xf numFmtId="1" fontId="0" borderId="4" applyNumberFormat="1" applyFont="1" applyFill="0" applyBorder="1" applyAlignment="1" applyProtection="0">
      <alignment vertical="top" wrapText="1"/>
    </xf>
    <xf numFmtId="63" fontId="0" borderId="4" applyNumberFormat="1" applyFont="1" applyFill="0" applyBorder="1" applyAlignment="1" applyProtection="0">
      <alignment vertical="top" wrapText="1"/>
    </xf>
    <xf numFmtId="49" fontId="0" borderId="4" applyNumberFormat="1" applyFont="1" applyFill="0" applyBorder="1" applyAlignment="1" applyProtection="0">
      <alignment vertical="top" wrapText="1"/>
    </xf>
    <xf numFmtId="49" fontId="4" fillId="5" borderId="5" applyNumberFormat="1" applyFont="1" applyFill="1" applyBorder="1" applyAlignment="1" applyProtection="0">
      <alignment vertical="top" wrapText="1"/>
    </xf>
    <xf numFmtId="59" fontId="0" borderId="6" applyNumberFormat="1" applyFont="1" applyFill="0" applyBorder="1" applyAlignment="1" applyProtection="0">
      <alignment vertical="top" wrapText="1"/>
    </xf>
    <xf numFmtId="60" fontId="0" borderId="7" applyNumberFormat="1" applyFont="1" applyFill="0" applyBorder="1" applyAlignment="1" applyProtection="0">
      <alignment vertical="top" wrapText="1"/>
    </xf>
    <xf numFmtId="61" fontId="0" borderId="7" applyNumberFormat="1" applyFont="1" applyFill="0" applyBorder="1" applyAlignment="1" applyProtection="0">
      <alignment vertical="top" wrapText="1"/>
    </xf>
    <xf numFmtId="2" fontId="0" borderId="7" applyNumberFormat="1" applyFont="1" applyFill="0" applyBorder="1" applyAlignment="1" applyProtection="0">
      <alignment vertical="top" wrapText="1"/>
    </xf>
    <xf numFmtId="62" fontId="0" borderId="7" applyNumberFormat="1" applyFont="1" applyFill="0" applyBorder="1" applyAlignment="1" applyProtection="0">
      <alignment vertical="top" wrapText="1"/>
    </xf>
    <xf numFmtId="1" fontId="0" borderId="7" applyNumberFormat="1" applyFont="1" applyFill="0" applyBorder="1" applyAlignment="1" applyProtection="0">
      <alignment vertical="top" wrapText="1"/>
    </xf>
    <xf numFmtId="63" fontId="0" borderId="7" applyNumberFormat="1" applyFont="1" applyFill="0" applyBorder="1" applyAlignment="1" applyProtection="0">
      <alignment vertical="top" wrapText="1"/>
    </xf>
    <xf numFmtId="49" fontId="0" borderId="7" applyNumberFormat="1" applyFont="1" applyFill="0" applyBorder="1" applyAlignment="1" applyProtection="0">
      <alignment vertical="top" wrapText="1"/>
    </xf>
    <xf numFmtId="49" fontId="0" borderId="6" applyNumberFormat="1" applyFont="1" applyFill="0" applyBorder="1" applyAlignment="1" applyProtection="0">
      <alignment horizontal="right" vertical="top" wrapText="1"/>
    </xf>
    <xf numFmtId="64" fontId="0" borderId="6" applyNumberFormat="1" applyFont="1" applyFill="0" applyBorder="1" applyAlignment="1" applyProtection="0">
      <alignment horizontal="right" vertical="top" wrapText="1"/>
    </xf>
    <xf numFmtId="65" fontId="0" borderId="6" applyNumberFormat="1" applyFont="1" applyFill="0" applyBorder="1" applyAlignment="1" applyProtection="0">
      <alignment vertical="top" wrapText="1"/>
    </xf>
    <xf numFmtId="0" fontId="0" applyNumberFormat="1" applyFont="1" applyFill="0" applyBorder="0" applyAlignment="1" applyProtection="0">
      <alignment vertical="top" wrapText="1"/>
    </xf>
    <xf numFmtId="65" fontId="0" borderId="3" applyNumberFormat="1" applyFont="1" applyFill="0" applyBorder="1" applyAlignment="1" applyProtection="0">
      <alignment vertical="top" wrapText="1"/>
    </xf>
    <xf numFmtId="65" fontId="4" borderId="6" applyNumberFormat="1" applyFont="1" applyFill="0" applyBorder="1" applyAlignment="1" applyProtection="0">
      <alignment horizontal="right" vertical="top" wrapText="1"/>
    </xf>
    <xf numFmtId="49" fontId="4" borderId="6" applyNumberFormat="1" applyFont="1" applyFill="0" applyBorder="1" applyAlignment="1" applyProtection="0">
      <alignment horizontal="right" vertical="top" wrapText="1"/>
    </xf>
    <xf numFmtId="0" fontId="0" applyNumberFormat="1" applyFont="1" applyFill="0" applyBorder="0" applyAlignment="1" applyProtection="0">
      <alignment vertical="top" wrapText="1"/>
    </xf>
    <xf numFmtId="0" fontId="4" fillId="5" borderId="2" applyNumberFormat="1" applyFont="1" applyFill="1" applyBorder="1" applyAlignment="1" applyProtection="0">
      <alignment vertical="top" wrapText="1"/>
    </xf>
    <xf numFmtId="0" fontId="0" borderId="3" applyNumberFormat="1" applyFont="1" applyFill="0" applyBorder="1" applyAlignment="1" applyProtection="0">
      <alignment vertical="top" wrapText="1"/>
    </xf>
    <xf numFmtId="0" fontId="0" borderId="4" applyNumberFormat="1" applyFont="1" applyFill="0" applyBorder="1" applyAlignment="1" applyProtection="0">
      <alignment vertical="top" wrapText="1"/>
    </xf>
    <xf numFmtId="66" fontId="0" borderId="4" applyNumberFormat="1" applyFont="1" applyFill="0" applyBorder="1" applyAlignment="1" applyProtection="0">
      <alignment vertical="top" wrapText="1"/>
    </xf>
    <xf numFmtId="0" fontId="4" fillId="5" borderId="5" applyNumberFormat="1" applyFont="1" applyFill="1" applyBorder="1" applyAlignment="1" applyProtection="0">
      <alignment vertical="top" wrapText="1"/>
    </xf>
    <xf numFmtId="0" fontId="0" borderId="6" applyNumberFormat="1" applyFont="1" applyFill="0" applyBorder="1" applyAlignment="1" applyProtection="0">
      <alignment vertical="top" wrapText="1"/>
    </xf>
    <xf numFmtId="0" fontId="0" borderId="7" applyNumberFormat="1" applyFont="1" applyFill="0" applyBorder="1" applyAlignment="1" applyProtection="0">
      <alignment vertical="top" wrapText="1"/>
    </xf>
    <xf numFmtId="66" fontId="0" borderId="7" applyNumberFormat="1" applyFont="1" applyFill="0" applyBorder="1" applyAlignment="1" applyProtection="0">
      <alignment vertical="top" wrapText="1"/>
    </xf>
    <xf numFmtId="0" fontId="0" applyNumberFormat="1" applyFont="1" applyFill="0" applyBorder="0" applyAlignment="1" applyProtection="0">
      <alignment vertical="top" wrapText="1"/>
    </xf>
  </cellXfs>
  <cellStyles count="1">
    <cellStyle name="Normal" xfId="0" builtinId="0"/>
  </cellStyles>
  <dxfs count="76">
    <dxf>
      <font>
        <color rgb="ff000000"/>
      </font>
      <fill>
        <patternFill patternType="solid">
          <fgColor indexed="15"/>
          <bgColor indexed="16"/>
        </patternFill>
      </fill>
    </dxf>
    <dxf>
      <font>
        <color rgb="ff000000"/>
      </font>
      <fill>
        <patternFill patternType="solid">
          <fgColor indexed="15"/>
          <bgColor indexed="17"/>
        </patternFill>
      </fill>
    </dxf>
    <dxf>
      <font>
        <color rgb="ff000000"/>
      </font>
      <fill>
        <patternFill patternType="solid">
          <fgColor indexed="15"/>
          <bgColor indexed="16"/>
        </patternFill>
      </fill>
    </dxf>
    <dxf>
      <font>
        <color rgb="ff000000"/>
      </font>
      <fill>
        <patternFill patternType="solid">
          <fgColor indexed="15"/>
          <bgColor indexed="17"/>
        </patternFill>
      </fill>
    </dxf>
    <dxf>
      <font>
        <color rgb="ff000000"/>
      </font>
      <fill>
        <patternFill patternType="solid">
          <fgColor indexed="15"/>
          <bgColor indexed="16"/>
        </patternFill>
      </fill>
    </dxf>
    <dxf>
      <font>
        <color rgb="ff000000"/>
      </font>
      <fill>
        <patternFill patternType="solid">
          <fgColor indexed="15"/>
          <bgColor indexed="18"/>
        </patternFill>
      </fill>
    </dxf>
    <dxf>
      <font>
        <color rgb="ff000000"/>
      </font>
      <fill>
        <patternFill patternType="solid">
          <fgColor indexed="15"/>
          <bgColor indexed="19"/>
        </patternFill>
      </fill>
    </dxf>
    <dxf>
      <font>
        <color rgb="ff000000"/>
      </font>
      <fill>
        <patternFill patternType="solid">
          <fgColor indexed="15"/>
          <bgColor indexed="17"/>
        </patternFill>
      </fill>
    </dxf>
    <dxf>
      <font>
        <color rgb="ff000000"/>
      </font>
      <fill>
        <patternFill patternType="solid">
          <fgColor indexed="15"/>
          <bgColor indexed="16"/>
        </patternFill>
      </fill>
    </dxf>
    <dxf>
      <font>
        <color rgb="ff000000"/>
      </font>
      <fill>
        <patternFill patternType="solid">
          <fgColor indexed="15"/>
          <bgColor indexed="19"/>
        </patternFill>
      </fill>
    </dxf>
    <dxf>
      <font>
        <color rgb="ff000000"/>
      </font>
      <fill>
        <patternFill patternType="solid">
          <fgColor indexed="15"/>
          <bgColor indexed="17"/>
        </patternFill>
      </fill>
    </dxf>
    <dxf>
      <font>
        <color rgb="ff000000"/>
      </font>
      <fill>
        <patternFill patternType="solid">
          <fgColor indexed="15"/>
          <bgColor indexed="17"/>
        </patternFill>
      </fill>
    </dxf>
    <dxf>
      <font>
        <color rgb="ff000000"/>
      </font>
      <fill>
        <patternFill patternType="solid">
          <fgColor indexed="15"/>
          <bgColor indexed="16"/>
        </patternFill>
      </fill>
    </dxf>
    <dxf>
      <font>
        <color rgb="ff000000"/>
      </font>
      <fill>
        <patternFill patternType="solid">
          <fgColor indexed="15"/>
          <bgColor indexed="17"/>
        </patternFill>
      </fill>
    </dxf>
    <dxf>
      <font>
        <color rgb="ff000000"/>
      </font>
      <fill>
        <patternFill patternType="solid">
          <fgColor indexed="15"/>
          <bgColor indexed="19"/>
        </patternFill>
      </fill>
    </dxf>
    <dxf>
      <font>
        <color rgb="ff000000"/>
      </font>
      <fill>
        <patternFill patternType="solid">
          <fgColor indexed="15"/>
          <bgColor indexed="16"/>
        </patternFill>
      </fill>
    </dxf>
    <dxf>
      <font>
        <color rgb="ff000000"/>
      </font>
      <fill>
        <patternFill patternType="solid">
          <fgColor indexed="15"/>
          <bgColor indexed="19"/>
        </patternFill>
      </fill>
    </dxf>
    <dxf>
      <font>
        <color rgb="ff000000"/>
      </font>
      <fill>
        <patternFill patternType="solid">
          <fgColor indexed="15"/>
          <bgColor indexed="17"/>
        </patternFill>
      </fill>
    </dxf>
    <dxf>
      <font>
        <color rgb="ff000000"/>
      </font>
      <fill>
        <patternFill patternType="solid">
          <fgColor indexed="15"/>
          <bgColor indexed="19"/>
        </patternFill>
      </fill>
    </dxf>
    <dxf>
      <font>
        <color rgb="ff000000"/>
      </font>
      <fill>
        <patternFill patternType="solid">
          <fgColor indexed="15"/>
          <bgColor indexed="16"/>
        </patternFill>
      </fill>
    </dxf>
    <dxf>
      <font>
        <color rgb="ff000000"/>
      </font>
      <fill>
        <patternFill patternType="solid">
          <fgColor indexed="15"/>
          <bgColor indexed="16"/>
        </patternFill>
      </fill>
    </dxf>
    <dxf>
      <font>
        <color rgb="ff000000"/>
      </font>
      <fill>
        <patternFill patternType="solid">
          <fgColor indexed="15"/>
          <bgColor indexed="19"/>
        </patternFill>
      </fill>
    </dxf>
    <dxf>
      <font>
        <color rgb="ff000000"/>
      </font>
      <fill>
        <patternFill patternType="solid">
          <fgColor indexed="15"/>
          <bgColor indexed="17"/>
        </patternFill>
      </fill>
    </dxf>
    <dxf>
      <font>
        <color rgb="ff000000"/>
      </font>
      <fill>
        <patternFill patternType="solid">
          <fgColor indexed="15"/>
          <bgColor indexed="16"/>
        </patternFill>
      </fill>
    </dxf>
    <dxf>
      <font>
        <color rgb="ff000000"/>
      </font>
      <fill>
        <patternFill patternType="solid">
          <fgColor indexed="15"/>
          <bgColor indexed="19"/>
        </patternFill>
      </fill>
    </dxf>
    <dxf>
      <font>
        <color rgb="ff000000"/>
      </font>
      <fill>
        <patternFill patternType="solid">
          <fgColor indexed="15"/>
          <bgColor indexed="17"/>
        </patternFill>
      </fill>
    </dxf>
    <dxf>
      <font>
        <color rgb="ff000000"/>
      </font>
      <fill>
        <patternFill patternType="solid">
          <fgColor indexed="15"/>
          <bgColor indexed="17"/>
        </patternFill>
      </fill>
    </dxf>
    <dxf>
      <font>
        <color rgb="ff000000"/>
      </font>
      <fill>
        <patternFill patternType="solid">
          <fgColor indexed="15"/>
          <bgColor indexed="19"/>
        </patternFill>
      </fill>
    </dxf>
    <dxf>
      <font>
        <color rgb="ff000000"/>
      </font>
      <fill>
        <patternFill patternType="solid">
          <fgColor indexed="15"/>
          <bgColor indexed="18"/>
        </patternFill>
      </fill>
    </dxf>
    <dxf>
      <font>
        <color rgb="ff000000"/>
      </font>
      <fill>
        <patternFill patternType="solid">
          <fgColor indexed="15"/>
          <bgColor indexed="16"/>
        </patternFill>
      </fill>
    </dxf>
    <dxf>
      <font>
        <color rgb="ff000000"/>
      </font>
      <fill>
        <patternFill patternType="solid">
          <fgColor indexed="15"/>
          <bgColor indexed="19"/>
        </patternFill>
      </fill>
    </dxf>
    <dxf>
      <font>
        <color rgb="ff000000"/>
      </font>
      <fill>
        <patternFill patternType="solid">
          <fgColor indexed="15"/>
          <bgColor indexed="17"/>
        </patternFill>
      </fill>
    </dxf>
    <dxf>
      <font>
        <color rgb="ff000000"/>
      </font>
      <fill>
        <patternFill patternType="solid">
          <fgColor indexed="15"/>
          <bgColor indexed="16"/>
        </patternFill>
      </fill>
    </dxf>
    <dxf>
      <font>
        <color rgb="ff000000"/>
      </font>
      <fill>
        <patternFill patternType="solid">
          <fgColor indexed="15"/>
          <bgColor indexed="16"/>
        </patternFill>
      </fill>
    </dxf>
    <dxf>
      <font>
        <color rgb="ff000000"/>
      </font>
      <fill>
        <patternFill patternType="solid">
          <fgColor indexed="15"/>
          <bgColor indexed="18"/>
        </patternFill>
      </fill>
    </dxf>
    <dxf>
      <font>
        <color rgb="ff000000"/>
      </font>
      <fill>
        <patternFill patternType="solid">
          <fgColor indexed="15"/>
          <bgColor indexed="19"/>
        </patternFill>
      </fill>
    </dxf>
    <dxf>
      <font>
        <color rgb="ff000000"/>
      </font>
      <fill>
        <patternFill patternType="solid">
          <fgColor indexed="15"/>
          <bgColor indexed="17"/>
        </patternFill>
      </fill>
    </dxf>
    <dxf>
      <font>
        <color rgb="ff000000"/>
      </font>
      <fill>
        <patternFill patternType="solid">
          <fgColor indexed="15"/>
          <bgColor indexed="17"/>
        </patternFill>
      </fill>
    </dxf>
    <dxf>
      <font>
        <color rgb="ff000000"/>
      </font>
      <fill>
        <patternFill patternType="solid">
          <fgColor indexed="15"/>
          <bgColor indexed="16"/>
        </patternFill>
      </fill>
    </dxf>
    <dxf>
      <font>
        <color rgb="ff000000"/>
      </font>
      <fill>
        <patternFill patternType="solid">
          <fgColor indexed="15"/>
          <bgColor indexed="17"/>
        </patternFill>
      </fill>
    </dxf>
    <dxf>
      <font>
        <color rgb="ff000000"/>
      </font>
      <fill>
        <patternFill patternType="solid">
          <fgColor indexed="15"/>
          <bgColor indexed="16"/>
        </patternFill>
      </fill>
    </dxf>
    <dxf>
      <font>
        <color rgb="ff000000"/>
      </font>
      <fill>
        <patternFill patternType="solid">
          <fgColor indexed="15"/>
          <bgColor indexed="17"/>
        </patternFill>
      </fill>
    </dxf>
    <dxf>
      <font>
        <color rgb="ff000000"/>
      </font>
      <fill>
        <patternFill patternType="solid">
          <fgColor indexed="15"/>
          <bgColor indexed="16"/>
        </patternFill>
      </fill>
    </dxf>
    <dxf>
      <font>
        <color rgb="ff000000"/>
      </font>
      <fill>
        <patternFill patternType="solid">
          <fgColor indexed="15"/>
          <bgColor indexed="18"/>
        </patternFill>
      </fill>
    </dxf>
    <dxf>
      <font>
        <color rgb="ff000000"/>
      </font>
      <fill>
        <patternFill patternType="solid">
          <fgColor indexed="15"/>
          <bgColor indexed="19"/>
        </patternFill>
      </fill>
    </dxf>
    <dxf>
      <font>
        <color rgb="ff000000"/>
      </font>
      <fill>
        <patternFill patternType="solid">
          <fgColor indexed="15"/>
          <bgColor indexed="17"/>
        </patternFill>
      </fill>
    </dxf>
    <dxf>
      <font>
        <color rgb="ff000000"/>
      </font>
      <fill>
        <patternFill patternType="solid">
          <fgColor indexed="15"/>
          <bgColor indexed="16"/>
        </patternFill>
      </fill>
    </dxf>
    <dxf>
      <font>
        <color rgb="ff000000"/>
      </font>
      <fill>
        <patternFill patternType="solid">
          <fgColor indexed="15"/>
          <bgColor indexed="19"/>
        </patternFill>
      </fill>
    </dxf>
    <dxf>
      <font>
        <color rgb="ff000000"/>
      </font>
      <fill>
        <patternFill patternType="solid">
          <fgColor indexed="15"/>
          <bgColor indexed="17"/>
        </patternFill>
      </fill>
    </dxf>
    <dxf>
      <font>
        <color rgb="ff000000"/>
      </font>
      <fill>
        <patternFill patternType="solid">
          <fgColor indexed="15"/>
          <bgColor indexed="17"/>
        </patternFill>
      </fill>
    </dxf>
    <dxf>
      <font>
        <color rgb="ff000000"/>
      </font>
      <fill>
        <patternFill patternType="solid">
          <fgColor indexed="15"/>
          <bgColor indexed="16"/>
        </patternFill>
      </fill>
    </dxf>
    <dxf>
      <font>
        <color rgb="ff000000"/>
      </font>
      <fill>
        <patternFill patternType="solid">
          <fgColor indexed="15"/>
          <bgColor indexed="17"/>
        </patternFill>
      </fill>
    </dxf>
    <dxf>
      <font>
        <color rgb="ff000000"/>
      </font>
      <fill>
        <patternFill patternType="solid">
          <fgColor indexed="15"/>
          <bgColor indexed="19"/>
        </patternFill>
      </fill>
    </dxf>
    <dxf>
      <font>
        <color rgb="ff000000"/>
      </font>
      <fill>
        <patternFill patternType="solid">
          <fgColor indexed="15"/>
          <bgColor indexed="16"/>
        </patternFill>
      </fill>
    </dxf>
    <dxf>
      <font>
        <color rgb="ff000000"/>
      </font>
      <fill>
        <patternFill patternType="solid">
          <fgColor indexed="15"/>
          <bgColor indexed="19"/>
        </patternFill>
      </fill>
    </dxf>
    <dxf>
      <font>
        <color rgb="ff000000"/>
      </font>
      <fill>
        <patternFill patternType="solid">
          <fgColor indexed="15"/>
          <bgColor indexed="17"/>
        </patternFill>
      </fill>
    </dxf>
    <dxf>
      <font>
        <color rgb="ff000000"/>
      </font>
      <fill>
        <patternFill patternType="solid">
          <fgColor indexed="15"/>
          <bgColor indexed="19"/>
        </patternFill>
      </fill>
    </dxf>
    <dxf>
      <font>
        <color rgb="ff000000"/>
      </font>
      <fill>
        <patternFill patternType="solid">
          <fgColor indexed="15"/>
          <bgColor indexed="16"/>
        </patternFill>
      </fill>
    </dxf>
    <dxf>
      <font>
        <color rgb="ff000000"/>
      </font>
      <fill>
        <patternFill patternType="solid">
          <fgColor indexed="15"/>
          <bgColor indexed="16"/>
        </patternFill>
      </fill>
    </dxf>
    <dxf>
      <font>
        <color rgb="ff000000"/>
      </font>
      <fill>
        <patternFill patternType="solid">
          <fgColor indexed="15"/>
          <bgColor indexed="19"/>
        </patternFill>
      </fill>
    </dxf>
    <dxf>
      <font>
        <color rgb="ff000000"/>
      </font>
      <fill>
        <patternFill patternType="solid">
          <fgColor indexed="15"/>
          <bgColor indexed="17"/>
        </patternFill>
      </fill>
    </dxf>
    <dxf>
      <font>
        <color rgb="ff000000"/>
      </font>
      <fill>
        <patternFill patternType="solid">
          <fgColor indexed="15"/>
          <bgColor indexed="16"/>
        </patternFill>
      </fill>
    </dxf>
    <dxf>
      <font>
        <color rgb="ff000000"/>
      </font>
      <fill>
        <patternFill patternType="solid">
          <fgColor indexed="15"/>
          <bgColor indexed="19"/>
        </patternFill>
      </fill>
    </dxf>
    <dxf>
      <font>
        <color rgb="ff000000"/>
      </font>
      <fill>
        <patternFill patternType="solid">
          <fgColor indexed="15"/>
          <bgColor indexed="17"/>
        </patternFill>
      </fill>
    </dxf>
    <dxf>
      <font>
        <color rgb="ff000000"/>
      </font>
      <fill>
        <patternFill patternType="solid">
          <fgColor indexed="15"/>
          <bgColor indexed="17"/>
        </patternFill>
      </fill>
    </dxf>
    <dxf>
      <font>
        <color rgb="ff000000"/>
      </font>
      <fill>
        <patternFill patternType="solid">
          <fgColor indexed="15"/>
          <bgColor indexed="19"/>
        </patternFill>
      </fill>
    </dxf>
    <dxf>
      <font>
        <color rgb="ff000000"/>
      </font>
      <fill>
        <patternFill patternType="solid">
          <fgColor indexed="15"/>
          <bgColor indexed="18"/>
        </patternFill>
      </fill>
    </dxf>
    <dxf>
      <font>
        <color rgb="ff000000"/>
      </font>
      <fill>
        <patternFill patternType="solid">
          <fgColor indexed="15"/>
          <bgColor indexed="16"/>
        </patternFill>
      </fill>
    </dxf>
    <dxf>
      <font>
        <color rgb="ff000000"/>
      </font>
      <fill>
        <patternFill patternType="solid">
          <fgColor indexed="15"/>
          <bgColor indexed="19"/>
        </patternFill>
      </fill>
    </dxf>
    <dxf>
      <font>
        <color rgb="ff000000"/>
      </font>
      <fill>
        <patternFill patternType="solid">
          <fgColor indexed="15"/>
          <bgColor indexed="17"/>
        </patternFill>
      </fill>
    </dxf>
    <dxf>
      <font>
        <color rgb="ff000000"/>
      </font>
      <fill>
        <patternFill patternType="solid">
          <fgColor indexed="15"/>
          <bgColor indexed="16"/>
        </patternFill>
      </fill>
    </dxf>
    <dxf>
      <font>
        <color rgb="ff000000"/>
      </font>
      <fill>
        <patternFill patternType="solid">
          <fgColor indexed="15"/>
          <bgColor indexed="16"/>
        </patternFill>
      </fill>
    </dxf>
    <dxf>
      <font>
        <color rgb="ff000000"/>
      </font>
      <fill>
        <patternFill patternType="solid">
          <fgColor indexed="15"/>
          <bgColor indexed="18"/>
        </patternFill>
      </fill>
    </dxf>
    <dxf>
      <font>
        <color rgb="ff000000"/>
      </font>
      <fill>
        <patternFill patternType="solid">
          <fgColor indexed="15"/>
          <bgColor indexed="19"/>
        </patternFill>
      </fill>
    </dxf>
    <dxf>
      <font>
        <color rgb="ff000000"/>
      </font>
      <fill>
        <patternFill patternType="solid">
          <fgColor indexed="15"/>
          <bgColor indexed="17"/>
        </patternFill>
      </fill>
    </dxf>
    <dxf>
      <font>
        <color rgb="ff000000"/>
      </font>
      <fill>
        <patternFill patternType="solid">
          <fgColor indexed="15"/>
          <bgColor indexed="17"/>
        </patternFill>
      </fill>
    </dxf>
  </dxfs>
  <tableStyles count="0"/>
  <colors>
    <indexedColors>
      <rgbColor rgb="ff000000"/>
      <rgbColor rgb="ffffffff"/>
      <rgbColor rgb="ffff0000"/>
      <rgbColor rgb="ff00ff00"/>
      <rgbColor rgb="ff0000ff"/>
      <rgbColor rgb="ffffff00"/>
      <rgbColor rgb="ffff00ff"/>
      <rgbColor rgb="ff00ffff"/>
      <rgbColor rgb="ff000000"/>
      <rgbColor rgb="015e88b1"/>
      <rgbColor rgb="01eef3f4"/>
      <rgbColor rgb="ff0000ff"/>
      <rgbColor rgb="ffbdc0bf"/>
      <rgbColor rgb="ffa5a5a5"/>
      <rgbColor rgb="ff3f3f3f"/>
      <rgbColor rgb="00000000"/>
      <rgbColor rgb="e5afe489"/>
      <rgbColor rgb="e5ff9781"/>
      <rgbColor rgb="e5fffc98"/>
      <rgbColor rgb="e5ffd38a"/>
      <rgbColor rgb="ffdbdbdb"/>
      <rgbColor rgb="ffb8b8b8"/>
      <rgbColor rgb="fffefffe"/>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9" Type="http://schemas.openxmlformats.org/officeDocument/2006/relationships/worksheet" Target="worksheets/sheet6.xml"/></Relationships>

</file>

<file path=xl/charts/chart1.xml><?xml version="1.0" encoding="utf-8"?>
<c:chartSpace xmlns:c="http://schemas.openxmlformats.org/drawingml/2006/chart" xmlns:a="http://schemas.openxmlformats.org/drawingml/2006/main" xmlns:r="http://schemas.openxmlformats.org/officeDocument/2006/relationships">
  <c:date1904 val="0"/>
  <c:roundedCorners val="0"/>
  <c:chart>
    <c:autoTitleDeleted val="1"/>
    <c:plotArea>
      <c:layout>
        <c:manualLayout>
          <c:layoutTarget val="inner"/>
          <c:xMode val="edge"/>
          <c:yMode val="edge"/>
          <c:x val="0.0449404"/>
          <c:y val="0.12368"/>
          <c:w val="0.939394"/>
          <c:h val="0.810337"/>
        </c:manualLayout>
      </c:layout>
      <c:lineChart>
        <c:grouping val="standard"/>
        <c:varyColors val="0"/>
        <c:ser>
          <c:idx val="0"/>
          <c:order val="0"/>
          <c:tx>
            <c:strRef>
              <c:f>'Waterwaardes Vijver(s) - Vijver'!$C$2</c:f>
              <c:strCache>
                <c:ptCount val="1"/>
                <c:pt idx="0">
                  <c:v>KH</c:v>
                </c:pt>
              </c:strCache>
            </c:strRef>
          </c:tx>
          <c:spPr>
            <a:solidFill>
              <a:srgbClr val="FFFFFF"/>
            </a:solidFill>
            <a:ln w="50800" cap="flat">
              <a:solidFill>
                <a:schemeClr val="accent1"/>
              </a:solidFill>
              <a:prstDash val="solid"/>
              <a:miter lim="400000"/>
            </a:ln>
            <a:effectLst/>
          </c:spPr>
          <c:marker>
            <c:symbol val="circle"/>
            <c:size val="4"/>
            <c:spPr>
              <a:solidFill>
                <a:srgbClr val="FFFFFF"/>
              </a:solidFill>
              <a:ln w="50800" cap="flat">
                <a:solidFill>
                  <a:schemeClr val="accent1"/>
                </a:solidFill>
                <a:prstDash val="solid"/>
                <a:miter lim="400000"/>
              </a:ln>
              <a:effectLst/>
            </c:spPr>
          </c:marker>
          <c:dLbls>
            <c:numFmt formatCode="#,##0" sourceLinked="1"/>
            <c:txPr>
              <a:bodyPr/>
              <a:lstStyle/>
              <a:p>
                <a:pPr>
                  <a:defRPr b="0" i="0" strike="noStrike" sz="1200" u="none">
                    <a:solidFill>
                      <a:srgbClr val="000000"/>
                    </a:solidFill>
                    <a:latin typeface="Helvetica Neue"/>
                  </a:defRPr>
                </a:pPr>
              </a:p>
            </c:txPr>
            <c:dLblPos val="b"/>
            <c:showLegendKey val="0"/>
            <c:showVal val="0"/>
            <c:showCatName val="0"/>
            <c:showSerName val="0"/>
            <c:showPercent val="0"/>
            <c:showBubbleSize val="0"/>
            <c:showLeaderLines val="0"/>
          </c:dLbls>
          <c:cat>
            <c:strRef>
              <c:f>'Waterwaardes Vijver(s) - Vijver'!$A$3:$A$27,'Waterwaardes Vijver(s) - Vijver'!$A$29:$A$37,'Waterwaardes Vijver(s) - Binnen'!$A$38:$A$54</c:f>
              <c:strCache>
                <c:ptCount val="35"/>
                <c:pt idx="0">
                  <c:v>2</c:v>
                </c:pt>
                <c:pt idx="1">
                  <c:v>7</c:v>
                </c:pt>
                <c:pt idx="2">
                  <c:v>12</c:v>
                </c:pt>
                <c:pt idx="3">
                  <c:v>15</c:v>
                </c:pt>
                <c:pt idx="4">
                  <c:v>17</c:v>
                </c:pt>
                <c:pt idx="5">
                  <c:v>18</c:v>
                </c:pt>
                <c:pt idx="6">
                  <c:v>19</c:v>
                </c:pt>
                <c:pt idx="7">
                  <c:v>20</c:v>
                </c:pt>
                <c:pt idx="8">
                  <c:v>21</c:v>
                </c:pt>
                <c:pt idx="9">
                  <c:v>22</c:v>
                </c:pt>
                <c:pt idx="10">
                  <c:v>23</c:v>
                </c:pt>
                <c:pt idx="11">
                  <c:v>24</c:v>
                </c:pt>
                <c:pt idx="12">
                  <c:v>25</c:v>
                </c:pt>
                <c:pt idx="13">
                  <c:v>26</c:v>
                </c:pt>
                <c:pt idx="14">
                  <c:v>27</c:v>
                </c:pt>
                <c:pt idx="15">
                  <c:v>28</c:v>
                </c:pt>
                <c:pt idx="16">
                  <c:v>29</c:v>
                </c:pt>
                <c:pt idx="17">
                  <c:v>30</c:v>
                </c:pt>
                <c:pt idx="18">
                  <c:v>31</c:v>
                </c:pt>
                <c:pt idx="19">
                  <c:v>32</c:v>
                </c:pt>
                <c:pt idx="20">
                  <c:v>33</c:v>
                </c:pt>
                <c:pt idx="21">
                  <c:v>34</c:v>
                </c:pt>
                <c:pt idx="22">
                  <c:v>35</c:v>
                </c:pt>
                <c:pt idx="23">
                  <c:v>36</c:v>
                </c:pt>
                <c:pt idx="24">
                  <c:v>37</c:v>
                </c:pt>
                <c:pt idx="25">
                  <c:v>39</c:v>
                </c:pt>
                <c:pt idx="26">
                  <c:v>40</c:v>
                </c:pt>
                <c:pt idx="27">
                  <c:v>41</c:v>
                </c:pt>
                <c:pt idx="28">
                  <c:v>42</c:v>
                </c:pt>
                <c:pt idx="29">
                  <c:v>43</c:v>
                </c:pt>
                <c:pt idx="30">
                  <c:v>44</c:v>
                </c:pt>
                <c:pt idx="31">
                  <c:v>45</c:v>
                </c:pt>
                <c:pt idx="32">
                  <c:v>47</c:v>
                </c:pt>
                <c:pt idx="33">
                  <c:v>51</c:v>
                </c:pt>
                <c:pt idx="34">
                  <c:v>36</c:v>
                </c:pt>
              </c:strCache>
            </c:strRef>
          </c:cat>
          <c:val>
            <c:numRef>
              <c:f>'Waterwaardes Vijver(s) - Vijver'!$C$3:$C$37</c:f>
              <c:numCache>
                <c:ptCount val="0"/>
              </c:numCache>
            </c:numRef>
          </c:val>
          <c:smooth val="0"/>
        </c:ser>
        <c:marker val="1"/>
        <c:axId val="2094734552"/>
        <c:axId val="2094734553"/>
      </c:lineChart>
      <c:catAx>
        <c:axId val="2094734552"/>
        <c:scaling>
          <c:orientation val="minMax"/>
        </c:scaling>
        <c:delete val="0"/>
        <c:axPos val="b"/>
        <c:numFmt formatCode="General" sourceLinked="1"/>
        <c:majorTickMark val="none"/>
        <c:minorTickMark val="none"/>
        <c:tickLblPos val="low"/>
        <c:spPr>
          <a:ln w="12700" cap="flat">
            <a:solidFill>
              <a:srgbClr val="000000"/>
            </a:solidFill>
            <a:prstDash val="solid"/>
            <a:miter lim="400000"/>
          </a:ln>
        </c:spPr>
        <c:txPr>
          <a:bodyPr rot="0"/>
          <a:lstStyle/>
          <a:p>
            <a:pPr>
              <a:defRPr b="0" i="0" strike="noStrike" sz="1000" u="none">
                <a:solidFill>
                  <a:srgbClr val="000000"/>
                </a:solidFill>
                <a:latin typeface="Helvetica Neue"/>
              </a:defRPr>
            </a:pPr>
          </a:p>
        </c:txPr>
        <c:crossAx val="2094734553"/>
        <c:crosses val="autoZero"/>
        <c:auto val="1"/>
        <c:lblAlgn val="ctr"/>
        <c:noMultiLvlLbl val="1"/>
      </c:catAx>
      <c:valAx>
        <c:axId val="2094734553"/>
        <c:scaling>
          <c:orientation val="minMax"/>
        </c:scaling>
        <c:delete val="0"/>
        <c:axPos val="l"/>
        <c:majorGridlines>
          <c:spPr>
            <a:ln w="6350" cap="flat">
              <a:solidFill>
                <a:srgbClr val="B8B8B8"/>
              </a:solidFill>
              <a:prstDash val="solid"/>
              <a:miter lim="400000"/>
            </a:ln>
          </c:spPr>
        </c:majorGridlines>
        <c:numFmt formatCode="General" sourceLinked="1"/>
        <c:majorTickMark val="none"/>
        <c:minorTickMark val="none"/>
        <c:tickLblPos val="nextTo"/>
        <c:spPr>
          <a:ln w="12700" cap="flat">
            <a:noFill/>
            <a:prstDash val="solid"/>
            <a:miter lim="400000"/>
          </a:ln>
        </c:spPr>
        <c:txPr>
          <a:bodyPr rot="0"/>
          <a:lstStyle/>
          <a:p>
            <a:pPr>
              <a:defRPr b="0" i="0" strike="noStrike" sz="1000" u="none">
                <a:solidFill>
                  <a:srgbClr val="000000"/>
                </a:solidFill>
                <a:latin typeface="Helvetica Neue"/>
              </a:defRPr>
            </a:pPr>
          </a:p>
        </c:txPr>
        <c:crossAx val="2094734552"/>
        <c:crosses val="autoZero"/>
        <c:crossBetween val="midCat"/>
        <c:majorUnit val="1"/>
        <c:minorUnit val="0.5"/>
      </c:valAx>
      <c:spPr>
        <a:noFill/>
        <a:ln w="12700" cap="flat">
          <a:noFill/>
          <a:miter lim="400000"/>
        </a:ln>
        <a:effectLst/>
      </c:spPr>
    </c:plotArea>
    <c:legend>
      <c:legendPos val="t"/>
      <c:layout>
        <c:manualLayout>
          <c:xMode val="edge"/>
          <c:yMode val="edge"/>
          <c:x val="0.0229548"/>
          <c:y val="0"/>
          <c:w val="0.930605"/>
          <c:h val="0.0640667"/>
        </c:manualLayout>
      </c:layout>
      <c:overlay val="1"/>
      <c:spPr>
        <a:noFill/>
        <a:ln w="12700" cap="flat">
          <a:noFill/>
          <a:miter lim="400000"/>
        </a:ln>
        <a:effectLst/>
      </c:spPr>
      <c:txPr>
        <a:bodyPr rot="0"/>
        <a:lstStyle/>
        <a:p>
          <a:pPr>
            <a:defRPr b="0" i="0" strike="noStrike" sz="1000" u="none">
              <a:solidFill>
                <a:srgbClr val="000000"/>
              </a:solidFill>
              <a:latin typeface="Helvetica Neue"/>
            </a:defRPr>
          </a:pPr>
        </a:p>
      </c:txPr>
    </c:legend>
    <c:plotVisOnly val="1"/>
    <c:dispBlanksAs val="gap"/>
  </c:chart>
  <c:spPr>
    <a:noFill/>
    <a:ln>
      <a:noFill/>
    </a:ln>
    <a:effectLst/>
  </c:spPr>
</c:chartSpace>
</file>

<file path=xl/charts/chart10.xml><?xml version="1.0" encoding="utf-8"?>
<c:chartSpace xmlns:c="http://schemas.openxmlformats.org/drawingml/2006/chart" xmlns:a="http://schemas.openxmlformats.org/drawingml/2006/main" xmlns:r="http://schemas.openxmlformats.org/officeDocument/2006/relationships">
  <c:date1904 val="0"/>
  <c:roundedCorners val="0"/>
  <c:chart>
    <c:autoTitleDeleted val="1"/>
    <c:plotArea>
      <c:layout>
        <c:manualLayout>
          <c:layoutTarget val="inner"/>
          <c:xMode val="edge"/>
          <c:yMode val="edge"/>
          <c:x val="0.0792657"/>
          <c:y val="0.12368"/>
          <c:w val="0.915734"/>
          <c:h val="0.810337"/>
        </c:manualLayout>
      </c:layout>
      <c:lineChart>
        <c:grouping val="standard"/>
        <c:varyColors val="0"/>
        <c:ser>
          <c:idx val="0"/>
          <c:order val="0"/>
          <c:tx>
            <c:strRef>
              <c:f>'Waterwaardes Vijver(s) - Binnen'!$L$2</c:f>
              <c:strCache>
                <c:ptCount val="1"/>
                <c:pt idx="0">
                  <c:v>Temp</c:v>
                </c:pt>
              </c:strCache>
            </c:strRef>
          </c:tx>
          <c:spPr>
            <a:solidFill>
              <a:srgbClr val="FFFFFF"/>
            </a:solidFill>
            <a:ln w="50800" cap="flat">
              <a:solidFill>
                <a:schemeClr val="accent1"/>
              </a:solidFill>
              <a:prstDash val="solid"/>
              <a:miter lim="400000"/>
            </a:ln>
            <a:effectLst/>
          </c:spPr>
          <c:marker>
            <c:symbol val="circle"/>
            <c:size val="4"/>
            <c:spPr>
              <a:solidFill>
                <a:srgbClr val="FFFFFF"/>
              </a:solidFill>
              <a:ln w="50800" cap="flat">
                <a:solidFill>
                  <a:schemeClr val="accent1"/>
                </a:solidFill>
                <a:prstDash val="solid"/>
                <a:miter lim="400000"/>
              </a:ln>
              <a:effectLst/>
            </c:spPr>
          </c:marker>
          <c:dLbls>
            <c:numFmt formatCode="#,##0" sourceLinked="1"/>
            <c:txPr>
              <a:bodyPr/>
              <a:lstStyle/>
              <a:p>
                <a:pPr>
                  <a:defRPr b="0" i="0" strike="noStrike" sz="1200" u="none">
                    <a:solidFill>
                      <a:srgbClr val="000000"/>
                    </a:solidFill>
                    <a:latin typeface="Helvetica Neue"/>
                  </a:defRPr>
                </a:pPr>
              </a:p>
            </c:txPr>
            <c:dLblPos val="b"/>
            <c:showLegendKey val="0"/>
            <c:showVal val="0"/>
            <c:showCatName val="0"/>
            <c:showSerName val="0"/>
            <c:showPercent val="0"/>
            <c:showBubbleSize val="0"/>
            <c:showLeaderLines val="0"/>
          </c:dLbls>
          <c:cat>
            <c:strRef>
              <c:f>'Waterwaardes Vijver(s) - Binnen'!$A$3:$A$54</c:f>
              <c:strCache>
                <c:ptCount val="5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strCache>
            </c:strRef>
          </c:cat>
          <c:val>
            <c:numRef>
              <c:f>'Waterwaardes Vijver(s) - Binnen'!$L$3:$L$54</c:f>
              <c:numCache>
                <c:ptCount val="0"/>
              </c:numCache>
            </c:numRef>
          </c:val>
          <c:smooth val="0"/>
        </c:ser>
        <c:marker val="1"/>
        <c:axId val="2094734552"/>
        <c:axId val="2094734553"/>
      </c:lineChart>
      <c:catAx>
        <c:axId val="2094734552"/>
        <c:scaling>
          <c:orientation val="minMax"/>
        </c:scaling>
        <c:delete val="0"/>
        <c:axPos val="b"/>
        <c:numFmt formatCode="General" sourceLinked="1"/>
        <c:majorTickMark val="none"/>
        <c:minorTickMark val="none"/>
        <c:tickLblPos val="low"/>
        <c:spPr>
          <a:ln w="12700" cap="flat">
            <a:solidFill>
              <a:srgbClr val="000000"/>
            </a:solidFill>
            <a:prstDash val="solid"/>
            <a:miter lim="400000"/>
          </a:ln>
        </c:spPr>
        <c:txPr>
          <a:bodyPr rot="0"/>
          <a:lstStyle/>
          <a:p>
            <a:pPr>
              <a:defRPr b="0" i="0" strike="noStrike" sz="1000" u="none">
                <a:solidFill>
                  <a:srgbClr val="000000"/>
                </a:solidFill>
                <a:latin typeface="Helvetica Neue"/>
              </a:defRPr>
            </a:pPr>
          </a:p>
        </c:txPr>
        <c:crossAx val="2094734553"/>
        <c:crosses val="autoZero"/>
        <c:auto val="1"/>
        <c:lblAlgn val="ctr"/>
        <c:noMultiLvlLbl val="1"/>
      </c:catAx>
      <c:valAx>
        <c:axId val="2094734553"/>
        <c:scaling>
          <c:orientation val="minMax"/>
        </c:scaling>
        <c:delete val="0"/>
        <c:axPos val="l"/>
        <c:majorGridlines>
          <c:spPr>
            <a:ln w="6350" cap="flat">
              <a:solidFill>
                <a:srgbClr val="B8B8B8"/>
              </a:solidFill>
              <a:prstDash val="solid"/>
              <a:miter lim="400000"/>
            </a:ln>
          </c:spPr>
        </c:majorGridlines>
        <c:numFmt formatCode="General" sourceLinked="1"/>
        <c:majorTickMark val="none"/>
        <c:minorTickMark val="none"/>
        <c:tickLblPos val="nextTo"/>
        <c:spPr>
          <a:ln w="12700" cap="flat">
            <a:noFill/>
            <a:prstDash val="solid"/>
            <a:miter lim="400000"/>
          </a:ln>
        </c:spPr>
        <c:txPr>
          <a:bodyPr rot="0"/>
          <a:lstStyle/>
          <a:p>
            <a:pPr>
              <a:defRPr b="0" i="0" strike="noStrike" sz="1000" u="none">
                <a:solidFill>
                  <a:srgbClr val="000000"/>
                </a:solidFill>
                <a:latin typeface="Helvetica Neue"/>
              </a:defRPr>
            </a:pPr>
          </a:p>
        </c:txPr>
        <c:crossAx val="2094734552"/>
        <c:crosses val="autoZero"/>
        <c:crossBetween val="midCat"/>
        <c:majorUnit val="1"/>
        <c:minorUnit val="0.5"/>
      </c:valAx>
      <c:spPr>
        <a:noFill/>
        <a:ln w="12700" cap="flat">
          <a:noFill/>
          <a:miter lim="400000"/>
        </a:ln>
        <a:effectLst/>
      </c:spPr>
    </c:plotArea>
    <c:legend>
      <c:legendPos val="t"/>
      <c:layout>
        <c:manualLayout>
          <c:xMode val="edge"/>
          <c:yMode val="edge"/>
          <c:x val="0.0577168"/>
          <c:y val="0"/>
          <c:w val="0.91212"/>
          <c:h val="0.0640667"/>
        </c:manualLayout>
      </c:layout>
      <c:overlay val="1"/>
      <c:spPr>
        <a:noFill/>
        <a:ln w="12700" cap="flat">
          <a:noFill/>
          <a:miter lim="400000"/>
        </a:ln>
        <a:effectLst/>
      </c:spPr>
      <c:txPr>
        <a:bodyPr rot="0"/>
        <a:lstStyle/>
        <a:p>
          <a:pPr>
            <a:defRPr b="0" i="0" strike="noStrike" sz="1000" u="none">
              <a:solidFill>
                <a:srgbClr val="000000"/>
              </a:solidFill>
              <a:latin typeface="Helvetica Neue"/>
            </a:defRPr>
          </a:pPr>
        </a:p>
      </c:txPr>
    </c:legend>
    <c:plotVisOnly val="1"/>
    <c:dispBlanksAs val="gap"/>
  </c:chart>
  <c:spPr>
    <a:noFill/>
    <a:ln>
      <a:noFill/>
    </a:ln>
    <a:effectLst/>
  </c:spPr>
</c:chartSpace>
</file>

<file path=xl/charts/chart2.xml><?xml version="1.0" encoding="utf-8"?>
<c:chartSpace xmlns:c="http://schemas.openxmlformats.org/drawingml/2006/chart" xmlns:a="http://schemas.openxmlformats.org/drawingml/2006/main" xmlns:r="http://schemas.openxmlformats.org/officeDocument/2006/relationships">
  <c:date1904 val="0"/>
  <c:roundedCorners val="0"/>
  <c:chart>
    <c:autoTitleDeleted val="1"/>
    <c:plotArea>
      <c:layout>
        <c:manualLayout>
          <c:layoutTarget val="inner"/>
          <c:xMode val="edge"/>
          <c:yMode val="edge"/>
          <c:x val="0.0470551"/>
          <c:y val="0.12368"/>
          <c:w val="0.947945"/>
          <c:h val="0.810337"/>
        </c:manualLayout>
      </c:layout>
      <c:lineChart>
        <c:grouping val="standard"/>
        <c:varyColors val="0"/>
        <c:ser>
          <c:idx val="0"/>
          <c:order val="0"/>
          <c:tx>
            <c:strRef>
              <c:f>'Waterwaardes Vijver(s) - Binnen'!$C$2</c:f>
              <c:strCache>
                <c:ptCount val="1"/>
                <c:pt idx="0">
                  <c:v>KH</c:v>
                </c:pt>
              </c:strCache>
            </c:strRef>
          </c:tx>
          <c:spPr>
            <a:solidFill>
              <a:srgbClr val="FFFFFF"/>
            </a:solidFill>
            <a:ln w="50800" cap="flat">
              <a:solidFill>
                <a:schemeClr val="accent1"/>
              </a:solidFill>
              <a:prstDash val="solid"/>
              <a:miter lim="400000"/>
            </a:ln>
            <a:effectLst/>
          </c:spPr>
          <c:marker>
            <c:symbol val="circle"/>
            <c:size val="4"/>
            <c:spPr>
              <a:solidFill>
                <a:srgbClr val="FFFFFF"/>
              </a:solidFill>
              <a:ln w="50800" cap="flat">
                <a:solidFill>
                  <a:schemeClr val="accent1"/>
                </a:solidFill>
                <a:prstDash val="solid"/>
                <a:miter lim="400000"/>
              </a:ln>
              <a:effectLst/>
            </c:spPr>
          </c:marker>
          <c:dLbls>
            <c:numFmt formatCode="#,##0" sourceLinked="1"/>
            <c:txPr>
              <a:bodyPr/>
              <a:lstStyle/>
              <a:p>
                <a:pPr>
                  <a:defRPr b="0" i="0" strike="noStrike" sz="1200" u="none">
                    <a:solidFill>
                      <a:srgbClr val="000000"/>
                    </a:solidFill>
                    <a:latin typeface="Helvetica Neue"/>
                  </a:defRPr>
                </a:pPr>
              </a:p>
            </c:txPr>
            <c:dLblPos val="b"/>
            <c:showLegendKey val="0"/>
            <c:showVal val="0"/>
            <c:showCatName val="0"/>
            <c:showSerName val="0"/>
            <c:showPercent val="0"/>
            <c:showBubbleSize val="0"/>
            <c:showLeaderLines val="0"/>
          </c:dLbls>
          <c:cat>
            <c:strRef>
              <c:f>'Waterwaardes Vijver(s) - Binnen'!$A$3:$A$54</c:f>
              <c:strCache>
                <c:ptCount val="5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strCache>
            </c:strRef>
          </c:cat>
          <c:val>
            <c:numRef>
              <c:f>'Waterwaardes Vijver(s) - Binnen'!$C$3:$C$54</c:f>
              <c:numCache>
                <c:ptCount val="0"/>
              </c:numCache>
            </c:numRef>
          </c:val>
          <c:smooth val="0"/>
        </c:ser>
        <c:marker val="1"/>
        <c:axId val="2094734552"/>
        <c:axId val="2094734553"/>
      </c:lineChart>
      <c:catAx>
        <c:axId val="2094734552"/>
        <c:scaling>
          <c:orientation val="minMax"/>
        </c:scaling>
        <c:delete val="0"/>
        <c:axPos val="b"/>
        <c:numFmt formatCode="General" sourceLinked="1"/>
        <c:majorTickMark val="none"/>
        <c:minorTickMark val="none"/>
        <c:tickLblPos val="low"/>
        <c:spPr>
          <a:ln w="12700" cap="flat">
            <a:solidFill>
              <a:srgbClr val="000000"/>
            </a:solidFill>
            <a:prstDash val="solid"/>
            <a:miter lim="400000"/>
          </a:ln>
        </c:spPr>
        <c:txPr>
          <a:bodyPr rot="0"/>
          <a:lstStyle/>
          <a:p>
            <a:pPr>
              <a:defRPr b="0" i="0" strike="noStrike" sz="1000" u="none">
                <a:solidFill>
                  <a:srgbClr val="000000"/>
                </a:solidFill>
                <a:latin typeface="Helvetica Neue"/>
              </a:defRPr>
            </a:pPr>
          </a:p>
        </c:txPr>
        <c:crossAx val="2094734553"/>
        <c:crosses val="autoZero"/>
        <c:auto val="1"/>
        <c:lblAlgn val="ctr"/>
        <c:noMultiLvlLbl val="1"/>
      </c:catAx>
      <c:valAx>
        <c:axId val="2094734553"/>
        <c:scaling>
          <c:orientation val="minMax"/>
        </c:scaling>
        <c:delete val="0"/>
        <c:axPos val="l"/>
        <c:majorGridlines>
          <c:spPr>
            <a:ln w="6350" cap="flat">
              <a:solidFill>
                <a:srgbClr val="B8B8B8"/>
              </a:solidFill>
              <a:prstDash val="solid"/>
              <a:miter lim="400000"/>
            </a:ln>
          </c:spPr>
        </c:majorGridlines>
        <c:numFmt formatCode="General" sourceLinked="1"/>
        <c:majorTickMark val="none"/>
        <c:minorTickMark val="none"/>
        <c:tickLblPos val="nextTo"/>
        <c:spPr>
          <a:ln w="12700" cap="flat">
            <a:noFill/>
            <a:prstDash val="solid"/>
            <a:miter lim="400000"/>
          </a:ln>
        </c:spPr>
        <c:txPr>
          <a:bodyPr rot="0"/>
          <a:lstStyle/>
          <a:p>
            <a:pPr>
              <a:defRPr b="0" i="0" strike="noStrike" sz="1000" u="none">
                <a:solidFill>
                  <a:srgbClr val="000000"/>
                </a:solidFill>
                <a:latin typeface="Helvetica Neue"/>
              </a:defRPr>
            </a:pPr>
          </a:p>
        </c:txPr>
        <c:crossAx val="2094734552"/>
        <c:crosses val="autoZero"/>
        <c:crossBetween val="midCat"/>
        <c:majorUnit val="1"/>
        <c:minorUnit val="0.5"/>
      </c:valAx>
      <c:spPr>
        <a:noFill/>
        <a:ln w="12700" cap="flat">
          <a:noFill/>
          <a:miter lim="400000"/>
        </a:ln>
        <a:effectLst/>
      </c:spPr>
    </c:plotArea>
    <c:legend>
      <c:legendPos val="t"/>
      <c:layout>
        <c:manualLayout>
          <c:xMode val="edge"/>
          <c:yMode val="edge"/>
          <c:x val="0.0233313"/>
          <c:y val="0"/>
          <c:w val="0.945869"/>
          <c:h val="0.0640667"/>
        </c:manualLayout>
      </c:layout>
      <c:overlay val="1"/>
      <c:spPr>
        <a:noFill/>
        <a:ln w="12700" cap="flat">
          <a:noFill/>
          <a:miter lim="400000"/>
        </a:ln>
        <a:effectLst/>
      </c:spPr>
      <c:txPr>
        <a:bodyPr rot="0"/>
        <a:lstStyle/>
        <a:p>
          <a:pPr>
            <a:defRPr b="0" i="0" strike="noStrike" sz="1000" u="none">
              <a:solidFill>
                <a:srgbClr val="000000"/>
              </a:solidFill>
              <a:latin typeface="Helvetica Neue"/>
            </a:defRPr>
          </a:pPr>
        </a:p>
      </c:txPr>
    </c:legend>
    <c:plotVisOnly val="1"/>
    <c:dispBlanksAs val="gap"/>
  </c:chart>
  <c:spPr>
    <a:noFill/>
    <a:ln>
      <a:noFill/>
    </a:ln>
    <a:effectLst/>
  </c:spPr>
</c:chartSpace>
</file>

<file path=xl/charts/chart3.xml><?xml version="1.0" encoding="utf-8"?>
<c:chartSpace xmlns:c="http://schemas.openxmlformats.org/drawingml/2006/chart" xmlns:a="http://schemas.openxmlformats.org/drawingml/2006/main" xmlns:r="http://schemas.openxmlformats.org/officeDocument/2006/relationships">
  <c:date1904 val="0"/>
  <c:roundedCorners val="0"/>
  <c:chart>
    <c:autoTitleDeleted val="1"/>
    <c:plotArea>
      <c:layout>
        <c:manualLayout>
          <c:layoutTarget val="inner"/>
          <c:xMode val="edge"/>
          <c:yMode val="edge"/>
          <c:x val="0.065096"/>
          <c:y val="0.12368"/>
          <c:w val="0.919569"/>
          <c:h val="0.810337"/>
        </c:manualLayout>
      </c:layout>
      <c:lineChart>
        <c:grouping val="standard"/>
        <c:varyColors val="0"/>
        <c:ser>
          <c:idx val="0"/>
          <c:order val="0"/>
          <c:tx>
            <c:strRef>
              <c:f>'Waterwaardes Vijver(s) - Vijver'!$E$2</c:f>
              <c:strCache>
                <c:ptCount val="1"/>
                <c:pt idx="0">
                  <c:v>PH meter</c:v>
                </c:pt>
              </c:strCache>
            </c:strRef>
          </c:tx>
          <c:spPr>
            <a:solidFill>
              <a:srgbClr val="FFFFFF"/>
            </a:solidFill>
            <a:ln w="50800" cap="flat">
              <a:solidFill>
                <a:schemeClr val="accent1"/>
              </a:solidFill>
              <a:prstDash val="solid"/>
              <a:miter lim="400000"/>
            </a:ln>
            <a:effectLst/>
          </c:spPr>
          <c:marker>
            <c:symbol val="circle"/>
            <c:size val="4"/>
            <c:spPr>
              <a:solidFill>
                <a:srgbClr val="FFFFFF"/>
              </a:solidFill>
              <a:ln w="50800" cap="flat">
                <a:solidFill>
                  <a:schemeClr val="accent1"/>
                </a:solidFill>
                <a:prstDash val="solid"/>
                <a:miter lim="400000"/>
              </a:ln>
              <a:effectLst/>
            </c:spPr>
          </c:marker>
          <c:dLbls>
            <c:numFmt formatCode="#,##0" sourceLinked="1"/>
            <c:txPr>
              <a:bodyPr/>
              <a:lstStyle/>
              <a:p>
                <a:pPr>
                  <a:defRPr b="0" i="0" strike="noStrike" sz="1200" u="none">
                    <a:solidFill>
                      <a:srgbClr val="000000"/>
                    </a:solidFill>
                    <a:latin typeface="Helvetica Neue"/>
                  </a:defRPr>
                </a:pPr>
              </a:p>
            </c:txPr>
            <c:dLblPos val="b"/>
            <c:showLegendKey val="0"/>
            <c:showVal val="0"/>
            <c:showCatName val="0"/>
            <c:showSerName val="0"/>
            <c:showPercent val="0"/>
            <c:showBubbleSize val="0"/>
            <c:showLeaderLines val="0"/>
          </c:dLbls>
          <c:cat>
            <c:strRef>
              <c:f>'Waterwaardes Vijver(s) - Vijver'!$A$3:$A$37</c:f>
              <c:strCache>
                <c:ptCount val="35"/>
                <c:pt idx="0">
                  <c:v>2</c:v>
                </c:pt>
                <c:pt idx="1">
                  <c:v>7</c:v>
                </c:pt>
                <c:pt idx="2">
                  <c:v>12</c:v>
                </c:pt>
                <c:pt idx="3">
                  <c:v>15</c:v>
                </c:pt>
                <c:pt idx="4">
                  <c:v>17</c:v>
                </c:pt>
                <c:pt idx="5">
                  <c:v>18</c:v>
                </c:pt>
                <c:pt idx="6">
                  <c:v>19</c:v>
                </c:pt>
                <c:pt idx="7">
                  <c:v>20</c:v>
                </c:pt>
                <c:pt idx="8">
                  <c:v>21</c:v>
                </c:pt>
                <c:pt idx="9">
                  <c:v>22</c:v>
                </c:pt>
                <c:pt idx="10">
                  <c:v>23</c:v>
                </c:pt>
                <c:pt idx="11">
                  <c:v>24</c:v>
                </c:pt>
                <c:pt idx="12">
                  <c:v>25</c:v>
                </c:pt>
                <c:pt idx="13">
                  <c:v>26</c:v>
                </c:pt>
                <c:pt idx="14">
                  <c:v>27</c:v>
                </c:pt>
                <c:pt idx="15">
                  <c:v>28</c:v>
                </c:pt>
                <c:pt idx="16">
                  <c:v>29</c:v>
                </c:pt>
                <c:pt idx="17">
                  <c:v>30</c:v>
                </c:pt>
                <c:pt idx="18">
                  <c:v>31</c:v>
                </c:pt>
                <c:pt idx="19">
                  <c:v>32</c:v>
                </c:pt>
                <c:pt idx="20">
                  <c:v>33</c:v>
                </c:pt>
                <c:pt idx="21">
                  <c:v>34</c:v>
                </c:pt>
                <c:pt idx="22">
                  <c:v>35</c:v>
                </c:pt>
                <c:pt idx="23">
                  <c:v>36</c:v>
                </c:pt>
                <c:pt idx="24">
                  <c:v>37</c:v>
                </c:pt>
                <c:pt idx="25">
                  <c:v>38</c:v>
                </c:pt>
                <c:pt idx="26">
                  <c:v>39</c:v>
                </c:pt>
                <c:pt idx="27">
                  <c:v>40</c:v>
                </c:pt>
                <c:pt idx="28">
                  <c:v>41</c:v>
                </c:pt>
                <c:pt idx="29">
                  <c:v>42</c:v>
                </c:pt>
                <c:pt idx="30">
                  <c:v>43</c:v>
                </c:pt>
                <c:pt idx="31">
                  <c:v>44</c:v>
                </c:pt>
                <c:pt idx="32">
                  <c:v>45</c:v>
                </c:pt>
                <c:pt idx="33">
                  <c:v>47</c:v>
                </c:pt>
                <c:pt idx="34">
                  <c:v>51</c:v>
                </c:pt>
              </c:strCache>
            </c:strRef>
          </c:cat>
          <c:val>
            <c:numRef>
              <c:f>'Waterwaardes Vijver(s) - Vijver'!$E$3:$E$37</c:f>
              <c:numCache>
                <c:ptCount val="0"/>
              </c:numCache>
            </c:numRef>
          </c:val>
          <c:smooth val="0"/>
        </c:ser>
        <c:marker val="1"/>
        <c:axId val="2094734552"/>
        <c:axId val="2094734553"/>
      </c:lineChart>
      <c:catAx>
        <c:axId val="2094734552"/>
        <c:scaling>
          <c:orientation val="minMax"/>
        </c:scaling>
        <c:delete val="0"/>
        <c:axPos val="b"/>
        <c:numFmt formatCode="General" sourceLinked="1"/>
        <c:majorTickMark val="none"/>
        <c:minorTickMark val="none"/>
        <c:tickLblPos val="low"/>
        <c:spPr>
          <a:ln w="12700" cap="flat">
            <a:solidFill>
              <a:srgbClr val="000000"/>
            </a:solidFill>
            <a:prstDash val="solid"/>
            <a:miter lim="400000"/>
          </a:ln>
        </c:spPr>
        <c:txPr>
          <a:bodyPr rot="0"/>
          <a:lstStyle/>
          <a:p>
            <a:pPr>
              <a:defRPr b="0" i="0" strike="noStrike" sz="1000" u="none">
                <a:solidFill>
                  <a:srgbClr val="000000"/>
                </a:solidFill>
                <a:latin typeface="Helvetica Neue"/>
              </a:defRPr>
            </a:pPr>
          </a:p>
        </c:txPr>
        <c:crossAx val="2094734553"/>
        <c:crosses val="autoZero"/>
        <c:auto val="1"/>
        <c:lblAlgn val="ctr"/>
        <c:noMultiLvlLbl val="1"/>
      </c:catAx>
      <c:valAx>
        <c:axId val="2094734553"/>
        <c:scaling>
          <c:orientation val="minMax"/>
        </c:scaling>
        <c:delete val="0"/>
        <c:axPos val="l"/>
        <c:majorGridlines>
          <c:spPr>
            <a:ln w="6350" cap="flat">
              <a:solidFill>
                <a:srgbClr val="B8B8B8"/>
              </a:solidFill>
              <a:prstDash val="solid"/>
              <a:miter lim="400000"/>
            </a:ln>
          </c:spPr>
        </c:majorGridlines>
        <c:numFmt formatCode="General" sourceLinked="1"/>
        <c:majorTickMark val="none"/>
        <c:minorTickMark val="none"/>
        <c:tickLblPos val="nextTo"/>
        <c:spPr>
          <a:ln w="12700" cap="flat">
            <a:noFill/>
            <a:prstDash val="solid"/>
            <a:miter lim="400000"/>
          </a:ln>
        </c:spPr>
        <c:txPr>
          <a:bodyPr rot="0"/>
          <a:lstStyle/>
          <a:p>
            <a:pPr>
              <a:defRPr b="0" i="0" strike="noStrike" sz="1000" u="none">
                <a:solidFill>
                  <a:srgbClr val="000000"/>
                </a:solidFill>
                <a:latin typeface="Helvetica Neue"/>
              </a:defRPr>
            </a:pPr>
          </a:p>
        </c:txPr>
        <c:crossAx val="2094734552"/>
        <c:crosses val="autoZero"/>
        <c:crossBetween val="midCat"/>
        <c:majorUnit val="1"/>
        <c:minorUnit val="0.5"/>
      </c:valAx>
      <c:spPr>
        <a:noFill/>
        <a:ln w="12700" cap="flat">
          <a:noFill/>
          <a:miter lim="400000"/>
        </a:ln>
        <a:effectLst/>
      </c:spPr>
    </c:plotArea>
    <c:legend>
      <c:legendPos val="t"/>
      <c:layout>
        <c:manualLayout>
          <c:xMode val="edge"/>
          <c:yMode val="edge"/>
          <c:x val="0.0435744"/>
          <c:y val="0"/>
          <c:w val="0.910966"/>
          <c:h val="0.0640667"/>
        </c:manualLayout>
      </c:layout>
      <c:overlay val="1"/>
      <c:spPr>
        <a:noFill/>
        <a:ln w="12700" cap="flat">
          <a:noFill/>
          <a:miter lim="400000"/>
        </a:ln>
        <a:effectLst/>
      </c:spPr>
      <c:txPr>
        <a:bodyPr rot="0"/>
        <a:lstStyle/>
        <a:p>
          <a:pPr>
            <a:defRPr b="0" i="0" strike="noStrike" sz="1000" u="none">
              <a:solidFill>
                <a:srgbClr val="000000"/>
              </a:solidFill>
              <a:latin typeface="Helvetica Neue"/>
            </a:defRPr>
          </a:pPr>
        </a:p>
      </c:txPr>
    </c:legend>
    <c:plotVisOnly val="1"/>
    <c:dispBlanksAs val="gap"/>
  </c:chart>
  <c:spPr>
    <a:noFill/>
    <a:ln>
      <a:noFill/>
    </a:ln>
    <a:effectLst/>
  </c:spPr>
</c:chartSpace>
</file>

<file path=xl/charts/chart4.xml><?xml version="1.0" encoding="utf-8"?>
<c:chartSpace xmlns:c="http://schemas.openxmlformats.org/drawingml/2006/chart" xmlns:a="http://schemas.openxmlformats.org/drawingml/2006/main" xmlns:r="http://schemas.openxmlformats.org/officeDocument/2006/relationships">
  <c:date1904 val="0"/>
  <c:roundedCorners val="0"/>
  <c:chart>
    <c:autoTitleDeleted val="1"/>
    <c:plotArea>
      <c:layout>
        <c:manualLayout>
          <c:layoutTarget val="inner"/>
          <c:xMode val="edge"/>
          <c:yMode val="edge"/>
          <c:x val="0.0661098"/>
          <c:y val="0.121922"/>
          <c:w val="0.92889"/>
          <c:h val="0.812855"/>
        </c:manualLayout>
      </c:layout>
      <c:lineChart>
        <c:grouping val="standard"/>
        <c:varyColors val="0"/>
        <c:ser>
          <c:idx val="0"/>
          <c:order val="0"/>
          <c:tx>
            <c:strRef>
              <c:f>'Waterwaardes Vijver(s) - Binnen'!$E$2</c:f>
              <c:strCache>
                <c:ptCount val="1"/>
                <c:pt idx="0">
                  <c:v>PH meter</c:v>
                </c:pt>
              </c:strCache>
            </c:strRef>
          </c:tx>
          <c:spPr>
            <a:solidFill>
              <a:srgbClr val="FFFFFF"/>
            </a:solidFill>
            <a:ln w="50800" cap="flat">
              <a:solidFill>
                <a:schemeClr val="accent1"/>
              </a:solidFill>
              <a:prstDash val="solid"/>
              <a:miter lim="400000"/>
            </a:ln>
            <a:effectLst/>
          </c:spPr>
          <c:marker>
            <c:symbol val="circle"/>
            <c:size val="4"/>
            <c:spPr>
              <a:solidFill>
                <a:srgbClr val="FFFFFF"/>
              </a:solidFill>
              <a:ln w="50800" cap="flat">
                <a:solidFill>
                  <a:schemeClr val="accent1"/>
                </a:solidFill>
                <a:prstDash val="solid"/>
                <a:miter lim="400000"/>
              </a:ln>
              <a:effectLst/>
            </c:spPr>
          </c:marker>
          <c:dLbls>
            <c:numFmt formatCode="#,##0" sourceLinked="1"/>
            <c:txPr>
              <a:bodyPr/>
              <a:lstStyle/>
              <a:p>
                <a:pPr>
                  <a:defRPr b="0" i="0" strike="noStrike" sz="1200" u="none">
                    <a:solidFill>
                      <a:srgbClr val="000000"/>
                    </a:solidFill>
                    <a:latin typeface="Helvetica Neue"/>
                  </a:defRPr>
                </a:pPr>
              </a:p>
            </c:txPr>
            <c:dLblPos val="b"/>
            <c:showLegendKey val="0"/>
            <c:showVal val="0"/>
            <c:showCatName val="0"/>
            <c:showSerName val="0"/>
            <c:showPercent val="0"/>
            <c:showBubbleSize val="0"/>
            <c:showLeaderLines val="0"/>
          </c:dLbls>
          <c:cat>
            <c:strRef>
              <c:f>'Waterwaardes Vijver(s) - Binnen'!$A$3:$A$54</c:f>
              <c:strCache>
                <c:ptCount val="5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strCache>
            </c:strRef>
          </c:cat>
          <c:val>
            <c:numRef>
              <c:f>'Waterwaardes Vijver(s) - Binnen'!$E$3:$E$54</c:f>
              <c:numCache>
                <c:ptCount val="0"/>
              </c:numCache>
            </c:numRef>
          </c:val>
          <c:smooth val="0"/>
        </c:ser>
        <c:marker val="1"/>
        <c:axId val="2094734552"/>
        <c:axId val="2094734553"/>
      </c:lineChart>
      <c:catAx>
        <c:axId val="2094734552"/>
        <c:scaling>
          <c:orientation val="minMax"/>
        </c:scaling>
        <c:delete val="0"/>
        <c:axPos val="b"/>
        <c:numFmt formatCode="General" sourceLinked="1"/>
        <c:majorTickMark val="none"/>
        <c:minorTickMark val="none"/>
        <c:tickLblPos val="low"/>
        <c:spPr>
          <a:ln w="12700" cap="flat">
            <a:solidFill>
              <a:srgbClr val="000000"/>
            </a:solidFill>
            <a:prstDash val="solid"/>
            <a:miter lim="400000"/>
          </a:ln>
        </c:spPr>
        <c:txPr>
          <a:bodyPr rot="0"/>
          <a:lstStyle/>
          <a:p>
            <a:pPr>
              <a:defRPr b="0" i="0" strike="noStrike" sz="1000" u="none">
                <a:solidFill>
                  <a:srgbClr val="000000"/>
                </a:solidFill>
                <a:latin typeface="Helvetica Neue"/>
              </a:defRPr>
            </a:pPr>
          </a:p>
        </c:txPr>
        <c:crossAx val="2094734553"/>
        <c:crosses val="autoZero"/>
        <c:auto val="1"/>
        <c:lblAlgn val="ctr"/>
        <c:noMultiLvlLbl val="1"/>
      </c:catAx>
      <c:valAx>
        <c:axId val="2094734553"/>
        <c:scaling>
          <c:orientation val="minMax"/>
        </c:scaling>
        <c:delete val="0"/>
        <c:axPos val="l"/>
        <c:majorGridlines>
          <c:spPr>
            <a:ln w="6350" cap="flat">
              <a:solidFill>
                <a:srgbClr val="B8B8B8"/>
              </a:solidFill>
              <a:prstDash val="solid"/>
              <a:miter lim="400000"/>
            </a:ln>
          </c:spPr>
        </c:majorGridlines>
        <c:numFmt formatCode="General" sourceLinked="1"/>
        <c:majorTickMark val="none"/>
        <c:minorTickMark val="none"/>
        <c:tickLblPos val="nextTo"/>
        <c:spPr>
          <a:ln w="12700" cap="flat">
            <a:noFill/>
            <a:prstDash val="solid"/>
            <a:miter lim="400000"/>
          </a:ln>
        </c:spPr>
        <c:txPr>
          <a:bodyPr rot="0"/>
          <a:lstStyle/>
          <a:p>
            <a:pPr>
              <a:defRPr b="0" i="0" strike="noStrike" sz="1000" u="none">
                <a:solidFill>
                  <a:srgbClr val="000000"/>
                </a:solidFill>
                <a:latin typeface="Helvetica Neue"/>
              </a:defRPr>
            </a:pPr>
          </a:p>
        </c:txPr>
        <c:crossAx val="2094734552"/>
        <c:crosses val="autoZero"/>
        <c:crossBetween val="midCat"/>
        <c:majorUnit val="1"/>
        <c:minorUnit val="0.5"/>
      </c:valAx>
      <c:spPr>
        <a:noFill/>
        <a:ln w="12700" cap="flat">
          <a:noFill/>
          <a:miter lim="400000"/>
        </a:ln>
        <a:effectLst/>
      </c:spPr>
    </c:plotArea>
    <c:legend>
      <c:legendPos val="t"/>
      <c:layout>
        <c:manualLayout>
          <c:xMode val="edge"/>
          <c:yMode val="edge"/>
          <c:x val="0.044253"/>
          <c:y val="0"/>
          <c:w val="0.925153"/>
          <c:h val="0.0635115"/>
        </c:manualLayout>
      </c:layout>
      <c:overlay val="1"/>
      <c:spPr>
        <a:noFill/>
        <a:ln w="12700" cap="flat">
          <a:noFill/>
          <a:miter lim="400000"/>
        </a:ln>
        <a:effectLst/>
      </c:spPr>
      <c:txPr>
        <a:bodyPr rot="0"/>
        <a:lstStyle/>
        <a:p>
          <a:pPr>
            <a:defRPr b="0" i="0" strike="noStrike" sz="1000" u="none">
              <a:solidFill>
                <a:srgbClr val="000000"/>
              </a:solidFill>
              <a:latin typeface="Helvetica Neue"/>
            </a:defRPr>
          </a:pPr>
        </a:p>
      </c:txPr>
    </c:legend>
    <c:plotVisOnly val="1"/>
    <c:dispBlanksAs val="gap"/>
  </c:chart>
  <c:spPr>
    <a:noFill/>
    <a:ln>
      <a:noFill/>
    </a:ln>
    <a:effectLst/>
  </c:spPr>
</c:chartSpace>
</file>

<file path=xl/charts/chart5.xml><?xml version="1.0" encoding="utf-8"?>
<c:chartSpace xmlns:c="http://schemas.openxmlformats.org/drawingml/2006/chart" xmlns:a="http://schemas.openxmlformats.org/drawingml/2006/main" xmlns:r="http://schemas.openxmlformats.org/officeDocument/2006/relationships">
  <c:date1904 val="0"/>
  <c:roundedCorners val="0"/>
  <c:chart>
    <c:autoTitleDeleted val="1"/>
    <c:plotArea>
      <c:layout>
        <c:manualLayout>
          <c:layoutTarget val="inner"/>
          <c:xMode val="edge"/>
          <c:yMode val="edge"/>
          <c:x val="0.114907"/>
          <c:y val="0.12368"/>
          <c:w val="0.870576"/>
          <c:h val="0.810337"/>
        </c:manualLayout>
      </c:layout>
      <c:lineChart>
        <c:grouping val="standard"/>
        <c:varyColors val="0"/>
        <c:ser>
          <c:idx val="0"/>
          <c:order val="0"/>
          <c:tx>
            <c:strRef>
              <c:f>'Waterwaardes Vijver(s) - Vijver'!$G$2</c:f>
              <c:strCache>
                <c:ptCount val="1"/>
                <c:pt idx="0">
                  <c:v>NH3</c:v>
                </c:pt>
              </c:strCache>
            </c:strRef>
          </c:tx>
          <c:spPr>
            <a:solidFill>
              <a:srgbClr val="FFFFFF"/>
            </a:solidFill>
            <a:ln w="50800" cap="flat">
              <a:solidFill>
                <a:schemeClr val="accent1"/>
              </a:solidFill>
              <a:prstDash val="solid"/>
              <a:miter lim="400000"/>
            </a:ln>
            <a:effectLst/>
          </c:spPr>
          <c:marker>
            <c:symbol val="circle"/>
            <c:size val="4"/>
            <c:spPr>
              <a:solidFill>
                <a:srgbClr val="FFFFFF"/>
              </a:solidFill>
              <a:ln w="50800" cap="flat">
                <a:solidFill>
                  <a:schemeClr val="accent1"/>
                </a:solidFill>
                <a:prstDash val="solid"/>
                <a:miter lim="400000"/>
              </a:ln>
              <a:effectLst/>
            </c:spPr>
          </c:marker>
          <c:dLbls>
            <c:numFmt formatCode="#,##0" sourceLinked="1"/>
            <c:txPr>
              <a:bodyPr/>
              <a:lstStyle/>
              <a:p>
                <a:pPr>
                  <a:defRPr b="0" i="0" strike="noStrike" sz="1200" u="none">
                    <a:solidFill>
                      <a:srgbClr val="000000"/>
                    </a:solidFill>
                    <a:latin typeface="Helvetica Neue"/>
                  </a:defRPr>
                </a:pPr>
              </a:p>
            </c:txPr>
            <c:dLblPos val="b"/>
            <c:showLegendKey val="0"/>
            <c:showVal val="0"/>
            <c:showCatName val="0"/>
            <c:showSerName val="0"/>
            <c:showPercent val="0"/>
            <c:showBubbleSize val="0"/>
            <c:showLeaderLines val="0"/>
          </c:dLbls>
          <c:cat>
            <c:strRef>
              <c:f>'Waterwaardes Vijver(s) - Vijver'!$A$3:$A$37</c:f>
              <c:strCache>
                <c:ptCount val="35"/>
                <c:pt idx="0">
                  <c:v>2</c:v>
                </c:pt>
                <c:pt idx="1">
                  <c:v>7</c:v>
                </c:pt>
                <c:pt idx="2">
                  <c:v>12</c:v>
                </c:pt>
                <c:pt idx="3">
                  <c:v>15</c:v>
                </c:pt>
                <c:pt idx="4">
                  <c:v>17</c:v>
                </c:pt>
                <c:pt idx="5">
                  <c:v>18</c:v>
                </c:pt>
                <c:pt idx="6">
                  <c:v>19</c:v>
                </c:pt>
                <c:pt idx="7">
                  <c:v>20</c:v>
                </c:pt>
                <c:pt idx="8">
                  <c:v>21</c:v>
                </c:pt>
                <c:pt idx="9">
                  <c:v>22</c:v>
                </c:pt>
                <c:pt idx="10">
                  <c:v>23</c:v>
                </c:pt>
                <c:pt idx="11">
                  <c:v>24</c:v>
                </c:pt>
                <c:pt idx="12">
                  <c:v>25</c:v>
                </c:pt>
                <c:pt idx="13">
                  <c:v>26</c:v>
                </c:pt>
                <c:pt idx="14">
                  <c:v>27</c:v>
                </c:pt>
                <c:pt idx="15">
                  <c:v>28</c:v>
                </c:pt>
                <c:pt idx="16">
                  <c:v>29</c:v>
                </c:pt>
                <c:pt idx="17">
                  <c:v>30</c:v>
                </c:pt>
                <c:pt idx="18">
                  <c:v>31</c:v>
                </c:pt>
                <c:pt idx="19">
                  <c:v>32</c:v>
                </c:pt>
                <c:pt idx="20">
                  <c:v>33</c:v>
                </c:pt>
                <c:pt idx="21">
                  <c:v>34</c:v>
                </c:pt>
                <c:pt idx="22">
                  <c:v>35</c:v>
                </c:pt>
                <c:pt idx="23">
                  <c:v>36</c:v>
                </c:pt>
                <c:pt idx="24">
                  <c:v>37</c:v>
                </c:pt>
                <c:pt idx="25">
                  <c:v>38</c:v>
                </c:pt>
                <c:pt idx="26">
                  <c:v>39</c:v>
                </c:pt>
                <c:pt idx="27">
                  <c:v>40</c:v>
                </c:pt>
                <c:pt idx="28">
                  <c:v>41</c:v>
                </c:pt>
                <c:pt idx="29">
                  <c:v>42</c:v>
                </c:pt>
                <c:pt idx="30">
                  <c:v>43</c:v>
                </c:pt>
                <c:pt idx="31">
                  <c:v>44</c:v>
                </c:pt>
                <c:pt idx="32">
                  <c:v>45</c:v>
                </c:pt>
                <c:pt idx="33">
                  <c:v>47</c:v>
                </c:pt>
                <c:pt idx="34">
                  <c:v>51</c:v>
                </c:pt>
              </c:strCache>
            </c:strRef>
          </c:cat>
          <c:val>
            <c:numRef>
              <c:f>'Waterwaardes Vijver(s) - Vijver'!$G$3:$G$37</c:f>
              <c:numCache>
                <c:ptCount val="35"/>
                <c:pt idx="0">
                  <c:v>0.000000</c:v>
                </c:pt>
                <c:pt idx="1">
                  <c:v>0.000000</c:v>
                </c:pt>
                <c:pt idx="2">
                  <c:v>0.000000</c:v>
                </c:pt>
                <c:pt idx="3">
                  <c:v>0.000000</c:v>
                </c:pt>
                <c:pt idx="4">
                  <c:v>0.000000</c:v>
                </c:pt>
                <c:pt idx="5">
                  <c:v>0.000000</c:v>
                </c:pt>
                <c:pt idx="6">
                  <c:v>0.000000</c:v>
                </c:pt>
                <c:pt idx="7">
                  <c:v>0.000000</c:v>
                </c:pt>
                <c:pt idx="8">
                  <c:v>0.000000</c:v>
                </c:pt>
                <c:pt idx="9">
                  <c:v>0.000000</c:v>
                </c:pt>
                <c:pt idx="10">
                  <c:v>0.000000</c:v>
                </c:pt>
                <c:pt idx="11">
                  <c:v>0.000000</c:v>
                </c:pt>
                <c:pt idx="12">
                  <c:v>0.000000</c:v>
                </c:pt>
                <c:pt idx="13">
                  <c:v>0.000000</c:v>
                </c:pt>
                <c:pt idx="14">
                  <c:v>0.000000</c:v>
                </c:pt>
                <c:pt idx="15">
                  <c:v>0.000000</c:v>
                </c:pt>
                <c:pt idx="16">
                  <c:v>0.000000</c:v>
                </c:pt>
                <c:pt idx="17">
                  <c:v>0.000000</c:v>
                </c:pt>
                <c:pt idx="18">
                  <c:v>0.000000</c:v>
                </c:pt>
                <c:pt idx="19">
                  <c:v>0.000000</c:v>
                </c:pt>
                <c:pt idx="20">
                  <c:v>0.000000</c:v>
                </c:pt>
                <c:pt idx="21">
                  <c:v>0.000000</c:v>
                </c:pt>
                <c:pt idx="22">
                  <c:v>0.000000</c:v>
                </c:pt>
                <c:pt idx="23">
                  <c:v>0.000000</c:v>
                </c:pt>
                <c:pt idx="24">
                  <c:v>0.000000</c:v>
                </c:pt>
                <c:pt idx="25">
                  <c:v>0.000000</c:v>
                </c:pt>
                <c:pt idx="26">
                  <c:v>0.000000</c:v>
                </c:pt>
                <c:pt idx="27">
                  <c:v>0.000000</c:v>
                </c:pt>
                <c:pt idx="28">
                  <c:v>0.000000</c:v>
                </c:pt>
                <c:pt idx="29">
                  <c:v>0.000000</c:v>
                </c:pt>
                <c:pt idx="30">
                  <c:v>0.000000</c:v>
                </c:pt>
                <c:pt idx="31">
                  <c:v>0.000000</c:v>
                </c:pt>
                <c:pt idx="32">
                  <c:v>0.000000</c:v>
                </c:pt>
                <c:pt idx="33">
                  <c:v>0.000000</c:v>
                </c:pt>
                <c:pt idx="34">
                  <c:v>0.000000</c:v>
                </c:pt>
              </c:numCache>
            </c:numRef>
          </c:val>
          <c:smooth val="0"/>
        </c:ser>
        <c:marker val="1"/>
        <c:axId val="2094734552"/>
        <c:axId val="2094734553"/>
      </c:lineChart>
      <c:catAx>
        <c:axId val="2094734552"/>
        <c:scaling>
          <c:orientation val="minMax"/>
        </c:scaling>
        <c:delete val="0"/>
        <c:axPos val="b"/>
        <c:numFmt formatCode="General" sourceLinked="1"/>
        <c:majorTickMark val="none"/>
        <c:minorTickMark val="none"/>
        <c:tickLblPos val="low"/>
        <c:spPr>
          <a:ln w="12700" cap="flat">
            <a:solidFill>
              <a:srgbClr val="000000"/>
            </a:solidFill>
            <a:prstDash val="solid"/>
            <a:miter lim="400000"/>
          </a:ln>
        </c:spPr>
        <c:txPr>
          <a:bodyPr rot="0"/>
          <a:lstStyle/>
          <a:p>
            <a:pPr>
              <a:defRPr b="0" i="0" strike="noStrike" sz="1000" u="none">
                <a:solidFill>
                  <a:srgbClr val="000000"/>
                </a:solidFill>
                <a:latin typeface="Helvetica Neue"/>
              </a:defRPr>
            </a:pPr>
          </a:p>
        </c:txPr>
        <c:crossAx val="2094734553"/>
        <c:crosses val="autoZero"/>
        <c:auto val="1"/>
        <c:lblAlgn val="ctr"/>
        <c:noMultiLvlLbl val="1"/>
      </c:catAx>
      <c:valAx>
        <c:axId val="2094734553"/>
        <c:scaling>
          <c:orientation val="minMax"/>
        </c:scaling>
        <c:delete val="0"/>
        <c:axPos val="l"/>
        <c:majorGridlines>
          <c:spPr>
            <a:ln w="6350" cap="flat">
              <a:solidFill>
                <a:srgbClr val="B8B8B8"/>
              </a:solidFill>
              <a:prstDash val="solid"/>
              <a:miter lim="400000"/>
            </a:ln>
          </c:spPr>
        </c:majorGridlines>
        <c:numFmt formatCode="General" sourceLinked="1"/>
        <c:majorTickMark val="none"/>
        <c:minorTickMark val="none"/>
        <c:tickLblPos val="nextTo"/>
        <c:spPr>
          <a:ln w="12700" cap="flat">
            <a:noFill/>
            <a:prstDash val="solid"/>
            <a:miter lim="400000"/>
          </a:ln>
        </c:spPr>
        <c:txPr>
          <a:bodyPr rot="0"/>
          <a:lstStyle/>
          <a:p>
            <a:pPr>
              <a:defRPr b="0" i="0" strike="noStrike" sz="1000" u="none">
                <a:solidFill>
                  <a:srgbClr val="000000"/>
                </a:solidFill>
                <a:latin typeface="Helvetica Neue"/>
              </a:defRPr>
            </a:pPr>
          </a:p>
        </c:txPr>
        <c:crossAx val="2094734552"/>
        <c:crosses val="autoZero"/>
        <c:crossBetween val="midCat"/>
        <c:majorUnit val="1"/>
        <c:minorUnit val="0.5"/>
      </c:valAx>
      <c:spPr>
        <a:noFill/>
        <a:ln w="12700" cap="flat">
          <a:noFill/>
          <a:miter lim="400000"/>
        </a:ln>
        <a:effectLst/>
      </c:spPr>
    </c:plotArea>
    <c:legend>
      <c:legendPos val="t"/>
      <c:layout>
        <c:manualLayout>
          <c:xMode val="edge"/>
          <c:yMode val="edge"/>
          <c:x val="0.0945319"/>
          <c:y val="0"/>
          <c:w val="0.86243"/>
          <c:h val="0.0640667"/>
        </c:manualLayout>
      </c:layout>
      <c:overlay val="1"/>
      <c:spPr>
        <a:noFill/>
        <a:ln w="12700" cap="flat">
          <a:noFill/>
          <a:miter lim="400000"/>
        </a:ln>
        <a:effectLst/>
      </c:spPr>
      <c:txPr>
        <a:bodyPr rot="0"/>
        <a:lstStyle/>
        <a:p>
          <a:pPr>
            <a:defRPr b="0" i="0" strike="noStrike" sz="1000" u="none">
              <a:solidFill>
                <a:srgbClr val="000000"/>
              </a:solidFill>
              <a:latin typeface="Helvetica Neue"/>
            </a:defRPr>
          </a:pPr>
        </a:p>
      </c:txPr>
    </c:legend>
    <c:plotVisOnly val="1"/>
    <c:dispBlanksAs val="gap"/>
  </c:chart>
  <c:spPr>
    <a:noFill/>
    <a:ln>
      <a:noFill/>
    </a:ln>
    <a:effectLst/>
  </c:spPr>
</c:chartSpace>
</file>

<file path=xl/charts/chart6.xml><?xml version="1.0" encoding="utf-8"?>
<c:chartSpace xmlns:c="http://schemas.openxmlformats.org/drawingml/2006/chart" xmlns:a="http://schemas.openxmlformats.org/drawingml/2006/main" xmlns:r="http://schemas.openxmlformats.org/officeDocument/2006/relationships">
  <c:date1904 val="0"/>
  <c:roundedCorners val="0"/>
  <c:chart>
    <c:autoTitleDeleted val="1"/>
    <c:plotArea>
      <c:layout>
        <c:manualLayout>
          <c:layoutTarget val="inner"/>
          <c:xMode val="edge"/>
          <c:yMode val="edge"/>
          <c:x val="0.103882"/>
          <c:y val="0.12368"/>
          <c:w val="0.890239"/>
          <c:h val="0.810337"/>
        </c:manualLayout>
      </c:layout>
      <c:lineChart>
        <c:grouping val="standard"/>
        <c:varyColors val="0"/>
        <c:ser>
          <c:idx val="0"/>
          <c:order val="0"/>
          <c:tx>
            <c:strRef>
              <c:f>'Waterwaardes Vijver(s) - Binnen'!$G$2</c:f>
              <c:strCache>
                <c:ptCount val="1"/>
                <c:pt idx="0">
                  <c:v>NH3</c:v>
                </c:pt>
              </c:strCache>
            </c:strRef>
          </c:tx>
          <c:spPr>
            <a:solidFill>
              <a:srgbClr val="FFFFFF"/>
            </a:solidFill>
            <a:ln w="50800" cap="flat">
              <a:solidFill>
                <a:schemeClr val="accent1"/>
              </a:solidFill>
              <a:prstDash val="solid"/>
              <a:miter lim="400000"/>
            </a:ln>
            <a:effectLst/>
          </c:spPr>
          <c:marker>
            <c:symbol val="circle"/>
            <c:size val="4"/>
            <c:spPr>
              <a:solidFill>
                <a:srgbClr val="FFFFFF"/>
              </a:solidFill>
              <a:ln w="50800" cap="flat">
                <a:solidFill>
                  <a:schemeClr val="accent1"/>
                </a:solidFill>
                <a:prstDash val="solid"/>
                <a:miter lim="400000"/>
              </a:ln>
              <a:effectLst/>
            </c:spPr>
          </c:marker>
          <c:dLbls>
            <c:numFmt formatCode="#,##0" sourceLinked="1"/>
            <c:txPr>
              <a:bodyPr/>
              <a:lstStyle/>
              <a:p>
                <a:pPr>
                  <a:defRPr b="0" i="0" strike="noStrike" sz="1200" u="none">
                    <a:solidFill>
                      <a:srgbClr val="000000"/>
                    </a:solidFill>
                    <a:latin typeface="Helvetica Neue"/>
                  </a:defRPr>
                </a:pPr>
              </a:p>
            </c:txPr>
            <c:dLblPos val="b"/>
            <c:showLegendKey val="0"/>
            <c:showVal val="0"/>
            <c:showCatName val="0"/>
            <c:showSerName val="0"/>
            <c:showPercent val="0"/>
            <c:showBubbleSize val="0"/>
            <c:showLeaderLines val="0"/>
          </c:dLbls>
          <c:cat>
            <c:strRef>
              <c:f>'Waterwaardes Vijver(s) - Binnen'!$A$3:$A$54</c:f>
              <c:strCache>
                <c:ptCount val="5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strCache>
            </c:strRef>
          </c:cat>
          <c:val>
            <c:numRef>
              <c:f>'Waterwaardes Vijver(s) - Binnen'!$G$3:$G$54</c:f>
              <c:numCache>
                <c:ptCount val="52"/>
                <c:pt idx="0">
                  <c:v>0.000000</c:v>
                </c:pt>
                <c:pt idx="1">
                  <c:v>0.000000</c:v>
                </c:pt>
                <c:pt idx="2">
                  <c:v>0.000000</c:v>
                </c:pt>
                <c:pt idx="3">
                  <c:v>0.000000</c:v>
                </c:pt>
                <c:pt idx="4">
                  <c:v>0.000000</c:v>
                </c:pt>
                <c:pt idx="5">
                  <c:v>0.000000</c:v>
                </c:pt>
                <c:pt idx="6">
                  <c:v>0.000000</c:v>
                </c:pt>
                <c:pt idx="7">
                  <c:v>0.000000</c:v>
                </c:pt>
                <c:pt idx="8">
                  <c:v>0.000000</c:v>
                </c:pt>
                <c:pt idx="9">
                  <c:v>0.000000</c:v>
                </c:pt>
                <c:pt idx="10">
                  <c:v>0.000000</c:v>
                </c:pt>
                <c:pt idx="11">
                  <c:v>0.000000</c:v>
                </c:pt>
                <c:pt idx="12">
                  <c:v>0.000000</c:v>
                </c:pt>
                <c:pt idx="13">
                  <c:v>0.000000</c:v>
                </c:pt>
                <c:pt idx="14">
                  <c:v>0.000000</c:v>
                </c:pt>
                <c:pt idx="15">
                  <c:v>0.000000</c:v>
                </c:pt>
                <c:pt idx="16">
                  <c:v>0.000000</c:v>
                </c:pt>
                <c:pt idx="17">
                  <c:v>0.000000</c:v>
                </c:pt>
                <c:pt idx="18">
                  <c:v>0.000000</c:v>
                </c:pt>
                <c:pt idx="19">
                  <c:v>0.000000</c:v>
                </c:pt>
                <c:pt idx="20">
                  <c:v>0.000000</c:v>
                </c:pt>
                <c:pt idx="21">
                  <c:v>0.000000</c:v>
                </c:pt>
                <c:pt idx="22">
                  <c:v>0.000000</c:v>
                </c:pt>
                <c:pt idx="23">
                  <c:v>0.000000</c:v>
                </c:pt>
                <c:pt idx="24">
                  <c:v>0.000000</c:v>
                </c:pt>
                <c:pt idx="25">
                  <c:v>0.000000</c:v>
                </c:pt>
                <c:pt idx="26">
                  <c:v>0.000000</c:v>
                </c:pt>
                <c:pt idx="27">
                  <c:v>0.000000</c:v>
                </c:pt>
                <c:pt idx="28">
                  <c:v>0.000000</c:v>
                </c:pt>
                <c:pt idx="29">
                  <c:v>0.000000</c:v>
                </c:pt>
                <c:pt idx="30">
                  <c:v>0.000000</c:v>
                </c:pt>
                <c:pt idx="31">
                  <c:v>0.000000</c:v>
                </c:pt>
                <c:pt idx="32">
                  <c:v>0.000000</c:v>
                </c:pt>
                <c:pt idx="33">
                  <c:v>0.000000</c:v>
                </c:pt>
                <c:pt idx="34">
                  <c:v>0.000000</c:v>
                </c:pt>
                <c:pt idx="35">
                  <c:v>0.000000</c:v>
                </c:pt>
                <c:pt idx="36">
                  <c:v>0.000000</c:v>
                </c:pt>
                <c:pt idx="37">
                  <c:v>0.000000</c:v>
                </c:pt>
                <c:pt idx="38">
                  <c:v>0.000000</c:v>
                </c:pt>
                <c:pt idx="39">
                  <c:v>0.000000</c:v>
                </c:pt>
                <c:pt idx="40">
                  <c:v>0.000000</c:v>
                </c:pt>
                <c:pt idx="41">
                  <c:v>0.000000</c:v>
                </c:pt>
                <c:pt idx="42">
                  <c:v>0.000000</c:v>
                </c:pt>
                <c:pt idx="43">
                  <c:v>0.000000</c:v>
                </c:pt>
                <c:pt idx="44">
                  <c:v>0.000000</c:v>
                </c:pt>
                <c:pt idx="45">
                  <c:v>0.000000</c:v>
                </c:pt>
                <c:pt idx="46">
                  <c:v>0.000000</c:v>
                </c:pt>
                <c:pt idx="47">
                  <c:v>0.000000</c:v>
                </c:pt>
                <c:pt idx="48">
                  <c:v>0.000000</c:v>
                </c:pt>
                <c:pt idx="49">
                  <c:v>0.000000</c:v>
                </c:pt>
                <c:pt idx="50">
                  <c:v>0.000000</c:v>
                </c:pt>
                <c:pt idx="51">
                  <c:v>0.000000</c:v>
                </c:pt>
              </c:numCache>
            </c:numRef>
          </c:val>
          <c:smooth val="0"/>
        </c:ser>
        <c:marker val="1"/>
        <c:axId val="2094734552"/>
        <c:axId val="2094734553"/>
      </c:lineChart>
      <c:catAx>
        <c:axId val="2094734552"/>
        <c:scaling>
          <c:orientation val="minMax"/>
        </c:scaling>
        <c:delete val="0"/>
        <c:axPos val="b"/>
        <c:numFmt formatCode="General" sourceLinked="1"/>
        <c:majorTickMark val="none"/>
        <c:minorTickMark val="none"/>
        <c:tickLblPos val="low"/>
        <c:spPr>
          <a:ln w="12700" cap="flat">
            <a:solidFill>
              <a:srgbClr val="000000"/>
            </a:solidFill>
            <a:prstDash val="solid"/>
            <a:miter lim="400000"/>
          </a:ln>
        </c:spPr>
        <c:txPr>
          <a:bodyPr rot="0"/>
          <a:lstStyle/>
          <a:p>
            <a:pPr>
              <a:defRPr b="0" i="0" strike="noStrike" sz="1000" u="none">
                <a:solidFill>
                  <a:srgbClr val="000000"/>
                </a:solidFill>
                <a:latin typeface="Helvetica Neue"/>
              </a:defRPr>
            </a:pPr>
          </a:p>
        </c:txPr>
        <c:crossAx val="2094734553"/>
        <c:crosses val="autoZero"/>
        <c:auto val="1"/>
        <c:lblAlgn val="ctr"/>
        <c:noMultiLvlLbl val="1"/>
      </c:catAx>
      <c:valAx>
        <c:axId val="2094734553"/>
        <c:scaling>
          <c:orientation val="minMax"/>
        </c:scaling>
        <c:delete val="0"/>
        <c:axPos val="l"/>
        <c:majorGridlines>
          <c:spPr>
            <a:ln w="6350" cap="flat">
              <a:solidFill>
                <a:srgbClr val="B8B8B8"/>
              </a:solidFill>
              <a:prstDash val="solid"/>
              <a:miter lim="400000"/>
            </a:ln>
          </c:spPr>
        </c:majorGridlines>
        <c:numFmt formatCode="General" sourceLinked="1"/>
        <c:majorTickMark val="none"/>
        <c:minorTickMark val="none"/>
        <c:tickLblPos val="nextTo"/>
        <c:spPr>
          <a:ln w="12700" cap="flat">
            <a:noFill/>
            <a:prstDash val="solid"/>
            <a:miter lim="400000"/>
          </a:ln>
        </c:spPr>
        <c:txPr>
          <a:bodyPr rot="0"/>
          <a:lstStyle/>
          <a:p>
            <a:pPr>
              <a:defRPr b="0" i="0" strike="noStrike" sz="1000" u="none">
                <a:solidFill>
                  <a:srgbClr val="000000"/>
                </a:solidFill>
                <a:latin typeface="Helvetica Neue"/>
              </a:defRPr>
            </a:pPr>
          </a:p>
        </c:txPr>
        <c:crossAx val="2094734552"/>
        <c:crosses val="autoZero"/>
        <c:crossBetween val="midCat"/>
        <c:majorUnit val="1"/>
        <c:minorUnit val="0.5"/>
      </c:valAx>
      <c:spPr>
        <a:noFill/>
        <a:ln w="12700" cap="flat">
          <a:noFill/>
          <a:miter lim="400000"/>
        </a:ln>
        <a:effectLst/>
      </c:spPr>
    </c:plotArea>
    <c:legend>
      <c:legendPos val="t"/>
      <c:layout>
        <c:manualLayout>
          <c:xMode val="edge"/>
          <c:yMode val="edge"/>
          <c:x val="0.0830464"/>
          <c:y val="0"/>
          <c:w val="0.88191"/>
          <c:h val="0.0640667"/>
        </c:manualLayout>
      </c:layout>
      <c:overlay val="1"/>
      <c:spPr>
        <a:noFill/>
        <a:ln w="12700" cap="flat">
          <a:noFill/>
          <a:miter lim="400000"/>
        </a:ln>
        <a:effectLst/>
      </c:spPr>
      <c:txPr>
        <a:bodyPr rot="0"/>
        <a:lstStyle/>
        <a:p>
          <a:pPr>
            <a:defRPr b="0" i="0" strike="noStrike" sz="1000" u="none">
              <a:solidFill>
                <a:srgbClr val="000000"/>
              </a:solidFill>
              <a:latin typeface="Helvetica Neue"/>
            </a:defRPr>
          </a:pPr>
        </a:p>
      </c:txPr>
    </c:legend>
    <c:plotVisOnly val="1"/>
    <c:dispBlanksAs val="gap"/>
  </c:chart>
  <c:spPr>
    <a:noFill/>
    <a:ln>
      <a:noFill/>
    </a:ln>
    <a:effectLst/>
  </c:spPr>
</c:chartSpace>
</file>

<file path=xl/charts/chart7.xml><?xml version="1.0" encoding="utf-8"?>
<c:chartSpace xmlns:c="http://schemas.openxmlformats.org/drawingml/2006/chart" xmlns:a="http://schemas.openxmlformats.org/drawingml/2006/main" xmlns:r="http://schemas.openxmlformats.org/officeDocument/2006/relationships">
  <c:date1904 val="0"/>
  <c:roundedCorners val="0"/>
  <c:chart>
    <c:autoTitleDeleted val="1"/>
    <c:plotArea>
      <c:layout>
        <c:manualLayout>
          <c:layoutTarget val="inner"/>
          <c:xMode val="edge"/>
          <c:yMode val="edge"/>
          <c:x val="0.102958"/>
          <c:y val="0.12368"/>
          <c:w val="0.882328"/>
          <c:h val="0.810337"/>
        </c:manualLayout>
      </c:layout>
      <c:lineChart>
        <c:grouping val="standard"/>
        <c:varyColors val="0"/>
        <c:ser>
          <c:idx val="0"/>
          <c:order val="0"/>
          <c:tx>
            <c:strRef>
              <c:f>'Waterwaardes Vijver(s) - Vijver'!$I$2</c:f>
              <c:strCache>
                <c:ptCount val="1"/>
                <c:pt idx="0">
                  <c:v>NO2</c:v>
                </c:pt>
              </c:strCache>
            </c:strRef>
          </c:tx>
          <c:spPr>
            <a:solidFill>
              <a:srgbClr val="FFFFFF"/>
            </a:solidFill>
            <a:ln w="50800" cap="flat">
              <a:solidFill>
                <a:schemeClr val="accent1"/>
              </a:solidFill>
              <a:prstDash val="solid"/>
              <a:miter lim="400000"/>
            </a:ln>
            <a:effectLst/>
          </c:spPr>
          <c:marker>
            <c:symbol val="circle"/>
            <c:size val="4"/>
            <c:spPr>
              <a:solidFill>
                <a:srgbClr val="FFFFFF"/>
              </a:solidFill>
              <a:ln w="50800" cap="flat">
                <a:solidFill>
                  <a:schemeClr val="accent1"/>
                </a:solidFill>
                <a:prstDash val="solid"/>
                <a:miter lim="400000"/>
              </a:ln>
              <a:effectLst/>
            </c:spPr>
          </c:marker>
          <c:dLbls>
            <c:numFmt formatCode="#,##0" sourceLinked="1"/>
            <c:txPr>
              <a:bodyPr/>
              <a:lstStyle/>
              <a:p>
                <a:pPr>
                  <a:defRPr b="0" i="0" strike="noStrike" sz="1200" u="none">
                    <a:solidFill>
                      <a:srgbClr val="000000"/>
                    </a:solidFill>
                    <a:latin typeface="Helvetica Neue"/>
                  </a:defRPr>
                </a:pPr>
              </a:p>
            </c:txPr>
            <c:dLblPos val="b"/>
            <c:showLegendKey val="0"/>
            <c:showVal val="0"/>
            <c:showCatName val="0"/>
            <c:showSerName val="0"/>
            <c:showPercent val="0"/>
            <c:showBubbleSize val="0"/>
            <c:showLeaderLines val="0"/>
          </c:dLbls>
          <c:cat>
            <c:strRef>
              <c:f>'Waterwaardes Vijver(s) - Vijver'!$A$3:$A$37</c:f>
              <c:strCache>
                <c:ptCount val="35"/>
                <c:pt idx="0">
                  <c:v>2</c:v>
                </c:pt>
                <c:pt idx="1">
                  <c:v>7</c:v>
                </c:pt>
                <c:pt idx="2">
                  <c:v>12</c:v>
                </c:pt>
                <c:pt idx="3">
                  <c:v>15</c:v>
                </c:pt>
                <c:pt idx="4">
                  <c:v>17</c:v>
                </c:pt>
                <c:pt idx="5">
                  <c:v>18</c:v>
                </c:pt>
                <c:pt idx="6">
                  <c:v>19</c:v>
                </c:pt>
                <c:pt idx="7">
                  <c:v>20</c:v>
                </c:pt>
                <c:pt idx="8">
                  <c:v>21</c:v>
                </c:pt>
                <c:pt idx="9">
                  <c:v>22</c:v>
                </c:pt>
                <c:pt idx="10">
                  <c:v>23</c:v>
                </c:pt>
                <c:pt idx="11">
                  <c:v>24</c:v>
                </c:pt>
                <c:pt idx="12">
                  <c:v>25</c:v>
                </c:pt>
                <c:pt idx="13">
                  <c:v>26</c:v>
                </c:pt>
                <c:pt idx="14">
                  <c:v>27</c:v>
                </c:pt>
                <c:pt idx="15">
                  <c:v>28</c:v>
                </c:pt>
                <c:pt idx="16">
                  <c:v>29</c:v>
                </c:pt>
                <c:pt idx="17">
                  <c:v>30</c:v>
                </c:pt>
                <c:pt idx="18">
                  <c:v>31</c:v>
                </c:pt>
                <c:pt idx="19">
                  <c:v>32</c:v>
                </c:pt>
                <c:pt idx="20">
                  <c:v>33</c:v>
                </c:pt>
                <c:pt idx="21">
                  <c:v>34</c:v>
                </c:pt>
                <c:pt idx="22">
                  <c:v>35</c:v>
                </c:pt>
                <c:pt idx="23">
                  <c:v>36</c:v>
                </c:pt>
                <c:pt idx="24">
                  <c:v>37</c:v>
                </c:pt>
                <c:pt idx="25">
                  <c:v>38</c:v>
                </c:pt>
                <c:pt idx="26">
                  <c:v>39</c:v>
                </c:pt>
                <c:pt idx="27">
                  <c:v>40</c:v>
                </c:pt>
                <c:pt idx="28">
                  <c:v>41</c:v>
                </c:pt>
                <c:pt idx="29">
                  <c:v>42</c:v>
                </c:pt>
                <c:pt idx="30">
                  <c:v>43</c:v>
                </c:pt>
                <c:pt idx="31">
                  <c:v>44</c:v>
                </c:pt>
                <c:pt idx="32">
                  <c:v>45</c:v>
                </c:pt>
                <c:pt idx="33">
                  <c:v>47</c:v>
                </c:pt>
                <c:pt idx="34">
                  <c:v>51</c:v>
                </c:pt>
              </c:strCache>
            </c:strRef>
          </c:cat>
          <c:val>
            <c:numRef>
              <c:f>'Waterwaardes Vijver(s) - Vijver'!$I$3:$I$37</c:f>
              <c:numCache>
                <c:ptCount val="35"/>
                <c:pt idx="0">
                  <c:v>0.000000</c:v>
                </c:pt>
                <c:pt idx="1">
                  <c:v>0.000000</c:v>
                </c:pt>
                <c:pt idx="2">
                  <c:v>0.000000</c:v>
                </c:pt>
                <c:pt idx="3">
                  <c:v>0.000000</c:v>
                </c:pt>
                <c:pt idx="4">
                  <c:v>0.000000</c:v>
                </c:pt>
                <c:pt idx="5">
                  <c:v>0.000000</c:v>
                </c:pt>
                <c:pt idx="6">
                  <c:v>0.000000</c:v>
                </c:pt>
                <c:pt idx="7">
                  <c:v>0.000000</c:v>
                </c:pt>
                <c:pt idx="8">
                  <c:v>0.000000</c:v>
                </c:pt>
                <c:pt idx="9">
                  <c:v>0.000000</c:v>
                </c:pt>
                <c:pt idx="10">
                  <c:v>0.000000</c:v>
                </c:pt>
                <c:pt idx="11">
                  <c:v>0.000000</c:v>
                </c:pt>
                <c:pt idx="12">
                  <c:v>0.000000</c:v>
                </c:pt>
                <c:pt idx="13">
                  <c:v>0.000000</c:v>
                </c:pt>
                <c:pt idx="14">
                  <c:v>0.000000</c:v>
                </c:pt>
                <c:pt idx="15">
                  <c:v>0.000000</c:v>
                </c:pt>
                <c:pt idx="16">
                  <c:v>0.000000</c:v>
                </c:pt>
                <c:pt idx="17">
                  <c:v>0.000000</c:v>
                </c:pt>
                <c:pt idx="18">
                  <c:v>0.000000</c:v>
                </c:pt>
                <c:pt idx="19">
                  <c:v>0.000000</c:v>
                </c:pt>
                <c:pt idx="20">
                  <c:v>0.000000</c:v>
                </c:pt>
                <c:pt idx="21">
                  <c:v>0.000000</c:v>
                </c:pt>
                <c:pt idx="22">
                  <c:v>0.000000</c:v>
                </c:pt>
                <c:pt idx="23">
                  <c:v>0.000000</c:v>
                </c:pt>
                <c:pt idx="24">
                  <c:v>0.000000</c:v>
                </c:pt>
                <c:pt idx="25">
                  <c:v>0.000000</c:v>
                </c:pt>
                <c:pt idx="26">
                  <c:v>0.000000</c:v>
                </c:pt>
                <c:pt idx="27">
                  <c:v>0.000000</c:v>
                </c:pt>
                <c:pt idx="28">
                  <c:v>0.000000</c:v>
                </c:pt>
                <c:pt idx="29">
                  <c:v>0.000000</c:v>
                </c:pt>
                <c:pt idx="30">
                  <c:v>0.000000</c:v>
                </c:pt>
                <c:pt idx="31">
                  <c:v>0.000000</c:v>
                </c:pt>
                <c:pt idx="32">
                  <c:v>0.000000</c:v>
                </c:pt>
                <c:pt idx="33">
                  <c:v>0.000000</c:v>
                </c:pt>
                <c:pt idx="34">
                  <c:v>0.000000</c:v>
                </c:pt>
              </c:numCache>
            </c:numRef>
          </c:val>
          <c:smooth val="0"/>
        </c:ser>
        <c:marker val="1"/>
        <c:axId val="2094734552"/>
        <c:axId val="2094734553"/>
      </c:lineChart>
      <c:catAx>
        <c:axId val="2094734552"/>
        <c:scaling>
          <c:orientation val="minMax"/>
        </c:scaling>
        <c:delete val="0"/>
        <c:axPos val="b"/>
        <c:numFmt formatCode="General" sourceLinked="1"/>
        <c:majorTickMark val="none"/>
        <c:minorTickMark val="none"/>
        <c:tickLblPos val="low"/>
        <c:spPr>
          <a:ln w="12700" cap="flat">
            <a:solidFill>
              <a:srgbClr val="000000"/>
            </a:solidFill>
            <a:prstDash val="solid"/>
            <a:miter lim="400000"/>
          </a:ln>
        </c:spPr>
        <c:txPr>
          <a:bodyPr rot="0"/>
          <a:lstStyle/>
          <a:p>
            <a:pPr>
              <a:defRPr b="0" i="0" strike="noStrike" sz="1000" u="none">
                <a:solidFill>
                  <a:srgbClr val="000000"/>
                </a:solidFill>
                <a:latin typeface="Helvetica Neue"/>
              </a:defRPr>
            </a:pPr>
          </a:p>
        </c:txPr>
        <c:crossAx val="2094734553"/>
        <c:crosses val="autoZero"/>
        <c:auto val="1"/>
        <c:lblAlgn val="ctr"/>
        <c:noMultiLvlLbl val="1"/>
      </c:catAx>
      <c:valAx>
        <c:axId val="2094734553"/>
        <c:scaling>
          <c:orientation val="minMax"/>
        </c:scaling>
        <c:delete val="0"/>
        <c:axPos val="l"/>
        <c:majorGridlines>
          <c:spPr>
            <a:ln w="6350" cap="flat">
              <a:solidFill>
                <a:srgbClr val="B8B8B8"/>
              </a:solidFill>
              <a:prstDash val="solid"/>
              <a:miter lim="400000"/>
            </a:ln>
          </c:spPr>
        </c:majorGridlines>
        <c:numFmt formatCode="General" sourceLinked="1"/>
        <c:majorTickMark val="none"/>
        <c:minorTickMark val="none"/>
        <c:tickLblPos val="nextTo"/>
        <c:spPr>
          <a:ln w="12700" cap="flat">
            <a:noFill/>
            <a:prstDash val="solid"/>
            <a:miter lim="400000"/>
          </a:ln>
        </c:spPr>
        <c:txPr>
          <a:bodyPr rot="0"/>
          <a:lstStyle/>
          <a:p>
            <a:pPr>
              <a:defRPr b="0" i="0" strike="noStrike" sz="1000" u="none">
                <a:solidFill>
                  <a:srgbClr val="000000"/>
                </a:solidFill>
                <a:latin typeface="Helvetica Neue"/>
              </a:defRPr>
            </a:pPr>
          </a:p>
        </c:txPr>
        <c:crossAx val="2094734552"/>
        <c:crosses val="autoZero"/>
        <c:crossBetween val="midCat"/>
        <c:majorUnit val="1"/>
        <c:minorUnit val="0.5"/>
      </c:valAx>
      <c:spPr>
        <a:noFill/>
        <a:ln w="12700" cap="flat">
          <a:noFill/>
          <a:miter lim="400000"/>
        </a:ln>
        <a:effectLst/>
      </c:spPr>
    </c:plotArea>
    <c:legend>
      <c:legendPos val="t"/>
      <c:layout>
        <c:manualLayout>
          <c:xMode val="edge"/>
          <c:yMode val="edge"/>
          <c:x val="0.0823084"/>
          <c:y val="0"/>
          <c:w val="0.874073"/>
          <c:h val="0.0640667"/>
        </c:manualLayout>
      </c:layout>
      <c:overlay val="1"/>
      <c:spPr>
        <a:noFill/>
        <a:ln w="12700" cap="flat">
          <a:noFill/>
          <a:miter lim="400000"/>
        </a:ln>
        <a:effectLst/>
      </c:spPr>
      <c:txPr>
        <a:bodyPr rot="0"/>
        <a:lstStyle/>
        <a:p>
          <a:pPr>
            <a:defRPr b="0" i="0" strike="noStrike" sz="1000" u="none">
              <a:solidFill>
                <a:srgbClr val="000000"/>
              </a:solidFill>
              <a:latin typeface="Helvetica Neue"/>
            </a:defRPr>
          </a:pPr>
        </a:p>
      </c:txPr>
    </c:legend>
    <c:plotVisOnly val="1"/>
    <c:dispBlanksAs val="gap"/>
  </c:chart>
  <c:spPr>
    <a:noFill/>
    <a:ln>
      <a:noFill/>
    </a:ln>
    <a:effectLst/>
  </c:spPr>
</c:chartSpace>
</file>

<file path=xl/charts/chart8.xml><?xml version="1.0" encoding="utf-8"?>
<c:chartSpace xmlns:c="http://schemas.openxmlformats.org/drawingml/2006/chart" xmlns:a="http://schemas.openxmlformats.org/drawingml/2006/main" xmlns:r="http://schemas.openxmlformats.org/officeDocument/2006/relationships">
  <c:date1904 val="0"/>
  <c:roundedCorners val="0"/>
  <c:chart>
    <c:autoTitleDeleted val="1"/>
    <c:plotArea>
      <c:layout>
        <c:manualLayout>
          <c:layoutTarget val="inner"/>
          <c:xMode val="edge"/>
          <c:yMode val="edge"/>
          <c:x val="0.103882"/>
          <c:y val="0.12368"/>
          <c:w val="0.890239"/>
          <c:h val="0.810337"/>
        </c:manualLayout>
      </c:layout>
      <c:lineChart>
        <c:grouping val="standard"/>
        <c:varyColors val="0"/>
        <c:ser>
          <c:idx val="0"/>
          <c:order val="0"/>
          <c:tx>
            <c:strRef>
              <c:f>'Waterwaardes Vijver(s) - Binnen'!$I$2</c:f>
              <c:strCache>
                <c:ptCount val="1"/>
                <c:pt idx="0">
                  <c:v>NO2</c:v>
                </c:pt>
              </c:strCache>
            </c:strRef>
          </c:tx>
          <c:spPr>
            <a:solidFill>
              <a:srgbClr val="FFFFFF"/>
            </a:solidFill>
            <a:ln w="50800" cap="flat">
              <a:solidFill>
                <a:schemeClr val="accent1"/>
              </a:solidFill>
              <a:prstDash val="solid"/>
              <a:miter lim="400000"/>
            </a:ln>
            <a:effectLst/>
          </c:spPr>
          <c:marker>
            <c:symbol val="circle"/>
            <c:size val="4"/>
            <c:spPr>
              <a:solidFill>
                <a:srgbClr val="FFFFFF"/>
              </a:solidFill>
              <a:ln w="50800" cap="flat">
                <a:solidFill>
                  <a:schemeClr val="accent1"/>
                </a:solidFill>
                <a:prstDash val="solid"/>
                <a:miter lim="400000"/>
              </a:ln>
              <a:effectLst/>
            </c:spPr>
          </c:marker>
          <c:dLbls>
            <c:numFmt formatCode="#,##0" sourceLinked="1"/>
            <c:txPr>
              <a:bodyPr/>
              <a:lstStyle/>
              <a:p>
                <a:pPr>
                  <a:defRPr b="0" i="0" strike="noStrike" sz="1200" u="none">
                    <a:solidFill>
                      <a:srgbClr val="000000"/>
                    </a:solidFill>
                    <a:latin typeface="Helvetica Neue"/>
                  </a:defRPr>
                </a:pPr>
              </a:p>
            </c:txPr>
            <c:dLblPos val="b"/>
            <c:showLegendKey val="0"/>
            <c:showVal val="0"/>
            <c:showCatName val="0"/>
            <c:showSerName val="0"/>
            <c:showPercent val="0"/>
            <c:showBubbleSize val="0"/>
            <c:showLeaderLines val="0"/>
          </c:dLbls>
          <c:cat>
            <c:strRef>
              <c:f>'Waterwaardes Vijver(s) - Binnen'!$A$3:$A$54</c:f>
              <c:strCache>
                <c:ptCount val="5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strCache>
            </c:strRef>
          </c:cat>
          <c:val>
            <c:numRef>
              <c:f>'Waterwaardes Vijver(s) - Binnen'!$I$3:$I$54</c:f>
              <c:numCache>
                <c:ptCount val="52"/>
                <c:pt idx="0">
                  <c:v>0.000000</c:v>
                </c:pt>
                <c:pt idx="1">
                  <c:v>0.000000</c:v>
                </c:pt>
                <c:pt idx="2">
                  <c:v>0.000000</c:v>
                </c:pt>
                <c:pt idx="3">
                  <c:v>0.000000</c:v>
                </c:pt>
                <c:pt idx="4">
                  <c:v>0.000000</c:v>
                </c:pt>
                <c:pt idx="5">
                  <c:v>0.000000</c:v>
                </c:pt>
                <c:pt idx="6">
                  <c:v>0.000000</c:v>
                </c:pt>
                <c:pt idx="7">
                  <c:v>0.000000</c:v>
                </c:pt>
                <c:pt idx="8">
                  <c:v>0.000000</c:v>
                </c:pt>
                <c:pt idx="9">
                  <c:v>0.000000</c:v>
                </c:pt>
                <c:pt idx="10">
                  <c:v>0.000000</c:v>
                </c:pt>
                <c:pt idx="11">
                  <c:v>0.000000</c:v>
                </c:pt>
                <c:pt idx="12">
                  <c:v>0.000000</c:v>
                </c:pt>
                <c:pt idx="13">
                  <c:v>0.000000</c:v>
                </c:pt>
                <c:pt idx="14">
                  <c:v>0.000000</c:v>
                </c:pt>
                <c:pt idx="15">
                  <c:v>0.000000</c:v>
                </c:pt>
                <c:pt idx="16">
                  <c:v>0.000000</c:v>
                </c:pt>
                <c:pt idx="17">
                  <c:v>0.000000</c:v>
                </c:pt>
                <c:pt idx="18">
                  <c:v>0.000000</c:v>
                </c:pt>
                <c:pt idx="19">
                  <c:v>0.000000</c:v>
                </c:pt>
                <c:pt idx="20">
                  <c:v>0.000000</c:v>
                </c:pt>
                <c:pt idx="21">
                  <c:v>0.000000</c:v>
                </c:pt>
                <c:pt idx="22">
                  <c:v>0.000000</c:v>
                </c:pt>
                <c:pt idx="23">
                  <c:v>0.000000</c:v>
                </c:pt>
                <c:pt idx="24">
                  <c:v>0.000000</c:v>
                </c:pt>
                <c:pt idx="25">
                  <c:v>0.000000</c:v>
                </c:pt>
                <c:pt idx="26">
                  <c:v>0.000000</c:v>
                </c:pt>
                <c:pt idx="27">
                  <c:v>0.000000</c:v>
                </c:pt>
                <c:pt idx="28">
                  <c:v>0.000000</c:v>
                </c:pt>
                <c:pt idx="29">
                  <c:v>0.000000</c:v>
                </c:pt>
                <c:pt idx="30">
                  <c:v>0.000000</c:v>
                </c:pt>
                <c:pt idx="31">
                  <c:v>0.000000</c:v>
                </c:pt>
                <c:pt idx="32">
                  <c:v>0.000000</c:v>
                </c:pt>
                <c:pt idx="33">
                  <c:v>0.000000</c:v>
                </c:pt>
                <c:pt idx="34">
                  <c:v>0.000000</c:v>
                </c:pt>
                <c:pt idx="35">
                  <c:v>0.000000</c:v>
                </c:pt>
                <c:pt idx="36">
                  <c:v>0.000000</c:v>
                </c:pt>
                <c:pt idx="37">
                  <c:v>0.000000</c:v>
                </c:pt>
                <c:pt idx="38">
                  <c:v>0.000000</c:v>
                </c:pt>
                <c:pt idx="39">
                  <c:v>0.000000</c:v>
                </c:pt>
                <c:pt idx="40">
                  <c:v>0.000000</c:v>
                </c:pt>
                <c:pt idx="41">
                  <c:v>0.000000</c:v>
                </c:pt>
                <c:pt idx="42">
                  <c:v>0.000000</c:v>
                </c:pt>
                <c:pt idx="43">
                  <c:v>0.000000</c:v>
                </c:pt>
                <c:pt idx="44">
                  <c:v>0.000000</c:v>
                </c:pt>
                <c:pt idx="45">
                  <c:v>0.000000</c:v>
                </c:pt>
                <c:pt idx="46">
                  <c:v>0.000000</c:v>
                </c:pt>
                <c:pt idx="47">
                  <c:v>0.000000</c:v>
                </c:pt>
                <c:pt idx="48">
                  <c:v>0.000000</c:v>
                </c:pt>
                <c:pt idx="49">
                  <c:v>0.000000</c:v>
                </c:pt>
                <c:pt idx="50">
                  <c:v>0.000000</c:v>
                </c:pt>
                <c:pt idx="51">
                  <c:v>0.000000</c:v>
                </c:pt>
              </c:numCache>
            </c:numRef>
          </c:val>
          <c:smooth val="0"/>
        </c:ser>
        <c:marker val="1"/>
        <c:axId val="2094734552"/>
        <c:axId val="2094734553"/>
      </c:lineChart>
      <c:catAx>
        <c:axId val="2094734552"/>
        <c:scaling>
          <c:orientation val="minMax"/>
        </c:scaling>
        <c:delete val="0"/>
        <c:axPos val="b"/>
        <c:numFmt formatCode="General" sourceLinked="1"/>
        <c:majorTickMark val="none"/>
        <c:minorTickMark val="none"/>
        <c:tickLblPos val="low"/>
        <c:spPr>
          <a:ln w="12700" cap="flat">
            <a:solidFill>
              <a:srgbClr val="000000"/>
            </a:solidFill>
            <a:prstDash val="solid"/>
            <a:miter lim="400000"/>
          </a:ln>
        </c:spPr>
        <c:txPr>
          <a:bodyPr rot="0"/>
          <a:lstStyle/>
          <a:p>
            <a:pPr>
              <a:defRPr b="0" i="0" strike="noStrike" sz="1000" u="none">
                <a:solidFill>
                  <a:srgbClr val="000000"/>
                </a:solidFill>
                <a:latin typeface="Helvetica Neue"/>
              </a:defRPr>
            </a:pPr>
          </a:p>
        </c:txPr>
        <c:crossAx val="2094734553"/>
        <c:crosses val="autoZero"/>
        <c:auto val="1"/>
        <c:lblAlgn val="ctr"/>
        <c:noMultiLvlLbl val="1"/>
      </c:catAx>
      <c:valAx>
        <c:axId val="2094734553"/>
        <c:scaling>
          <c:orientation val="minMax"/>
        </c:scaling>
        <c:delete val="0"/>
        <c:axPos val="l"/>
        <c:majorGridlines>
          <c:spPr>
            <a:ln w="6350" cap="flat">
              <a:solidFill>
                <a:srgbClr val="B8B8B8"/>
              </a:solidFill>
              <a:prstDash val="solid"/>
              <a:miter lim="400000"/>
            </a:ln>
          </c:spPr>
        </c:majorGridlines>
        <c:numFmt formatCode="General" sourceLinked="1"/>
        <c:majorTickMark val="none"/>
        <c:minorTickMark val="none"/>
        <c:tickLblPos val="nextTo"/>
        <c:spPr>
          <a:ln w="12700" cap="flat">
            <a:noFill/>
            <a:prstDash val="solid"/>
            <a:miter lim="400000"/>
          </a:ln>
        </c:spPr>
        <c:txPr>
          <a:bodyPr rot="0"/>
          <a:lstStyle/>
          <a:p>
            <a:pPr>
              <a:defRPr b="0" i="0" strike="noStrike" sz="1000" u="none">
                <a:solidFill>
                  <a:srgbClr val="000000"/>
                </a:solidFill>
                <a:latin typeface="Helvetica Neue"/>
              </a:defRPr>
            </a:pPr>
          </a:p>
        </c:txPr>
        <c:crossAx val="2094734552"/>
        <c:crosses val="autoZero"/>
        <c:crossBetween val="midCat"/>
        <c:majorUnit val="1"/>
        <c:minorUnit val="0.5"/>
      </c:valAx>
      <c:spPr>
        <a:noFill/>
        <a:ln w="12700" cap="flat">
          <a:noFill/>
          <a:miter lim="400000"/>
        </a:ln>
        <a:effectLst/>
      </c:spPr>
    </c:plotArea>
    <c:legend>
      <c:legendPos val="t"/>
      <c:layout>
        <c:manualLayout>
          <c:xMode val="edge"/>
          <c:yMode val="edge"/>
          <c:x val="0.0830464"/>
          <c:y val="0"/>
          <c:w val="0.88191"/>
          <c:h val="0.0640667"/>
        </c:manualLayout>
      </c:layout>
      <c:overlay val="1"/>
      <c:spPr>
        <a:noFill/>
        <a:ln w="12700" cap="flat">
          <a:noFill/>
          <a:miter lim="400000"/>
        </a:ln>
        <a:effectLst/>
      </c:spPr>
      <c:txPr>
        <a:bodyPr rot="0"/>
        <a:lstStyle/>
        <a:p>
          <a:pPr>
            <a:defRPr b="0" i="0" strike="noStrike" sz="1000" u="none">
              <a:solidFill>
                <a:srgbClr val="000000"/>
              </a:solidFill>
              <a:latin typeface="Helvetica Neue"/>
            </a:defRPr>
          </a:pPr>
        </a:p>
      </c:txPr>
    </c:legend>
    <c:plotVisOnly val="1"/>
    <c:dispBlanksAs val="gap"/>
  </c:chart>
  <c:spPr>
    <a:noFill/>
    <a:ln>
      <a:noFill/>
    </a:ln>
    <a:effectLst/>
  </c:spPr>
</c:chartSpace>
</file>

<file path=xl/charts/chart9.xml><?xml version="1.0" encoding="utf-8"?>
<c:chartSpace xmlns:c="http://schemas.openxmlformats.org/drawingml/2006/chart" xmlns:a="http://schemas.openxmlformats.org/drawingml/2006/main" xmlns:r="http://schemas.openxmlformats.org/officeDocument/2006/relationships">
  <c:date1904 val="0"/>
  <c:roundedCorners val="0"/>
  <c:chart>
    <c:autoTitleDeleted val="1"/>
    <c:plotArea>
      <c:layout>
        <c:manualLayout>
          <c:layoutTarget val="inner"/>
          <c:xMode val="edge"/>
          <c:yMode val="edge"/>
          <c:x val="0.078067"/>
          <c:y val="0.12368"/>
          <c:w val="0.906811"/>
          <c:h val="0.810337"/>
        </c:manualLayout>
      </c:layout>
      <c:lineChart>
        <c:grouping val="standard"/>
        <c:varyColors val="0"/>
        <c:ser>
          <c:idx val="0"/>
          <c:order val="0"/>
          <c:tx>
            <c:strRef>
              <c:f>'Waterwaardes Vijver(s) - Vijver'!$L$2</c:f>
              <c:strCache>
                <c:ptCount val="1"/>
                <c:pt idx="0">
                  <c:v>Temp</c:v>
                </c:pt>
              </c:strCache>
            </c:strRef>
          </c:tx>
          <c:spPr>
            <a:solidFill>
              <a:srgbClr val="FFFFFF"/>
            </a:solidFill>
            <a:ln w="50800" cap="flat">
              <a:solidFill>
                <a:schemeClr val="accent1"/>
              </a:solidFill>
              <a:prstDash val="solid"/>
              <a:miter lim="400000"/>
            </a:ln>
            <a:effectLst/>
          </c:spPr>
          <c:marker>
            <c:symbol val="circle"/>
            <c:size val="4"/>
            <c:spPr>
              <a:solidFill>
                <a:srgbClr val="FFFFFF"/>
              </a:solidFill>
              <a:ln w="50800" cap="flat">
                <a:solidFill>
                  <a:schemeClr val="accent1"/>
                </a:solidFill>
                <a:prstDash val="solid"/>
                <a:miter lim="400000"/>
              </a:ln>
              <a:effectLst/>
            </c:spPr>
          </c:marker>
          <c:dLbls>
            <c:numFmt formatCode="#,##0" sourceLinked="1"/>
            <c:txPr>
              <a:bodyPr/>
              <a:lstStyle/>
              <a:p>
                <a:pPr>
                  <a:defRPr b="0" i="0" strike="noStrike" sz="1200" u="none">
                    <a:solidFill>
                      <a:srgbClr val="000000"/>
                    </a:solidFill>
                    <a:latin typeface="Helvetica Neue"/>
                  </a:defRPr>
                </a:pPr>
              </a:p>
            </c:txPr>
            <c:dLblPos val="b"/>
            <c:showLegendKey val="0"/>
            <c:showVal val="0"/>
            <c:showCatName val="0"/>
            <c:showSerName val="0"/>
            <c:showPercent val="0"/>
            <c:showBubbleSize val="0"/>
            <c:showLeaderLines val="0"/>
          </c:dLbls>
          <c:cat>
            <c:strRef>
              <c:f>'Waterwaardes Vijver(s) - Vijver'!$A$3:$A$37</c:f>
              <c:strCache>
                <c:ptCount val="35"/>
                <c:pt idx="0">
                  <c:v>2</c:v>
                </c:pt>
                <c:pt idx="1">
                  <c:v>7</c:v>
                </c:pt>
                <c:pt idx="2">
                  <c:v>12</c:v>
                </c:pt>
                <c:pt idx="3">
                  <c:v>15</c:v>
                </c:pt>
                <c:pt idx="4">
                  <c:v>17</c:v>
                </c:pt>
                <c:pt idx="5">
                  <c:v>18</c:v>
                </c:pt>
                <c:pt idx="6">
                  <c:v>19</c:v>
                </c:pt>
                <c:pt idx="7">
                  <c:v>20</c:v>
                </c:pt>
                <c:pt idx="8">
                  <c:v>21</c:v>
                </c:pt>
                <c:pt idx="9">
                  <c:v>22</c:v>
                </c:pt>
                <c:pt idx="10">
                  <c:v>23</c:v>
                </c:pt>
                <c:pt idx="11">
                  <c:v>24</c:v>
                </c:pt>
                <c:pt idx="12">
                  <c:v>25</c:v>
                </c:pt>
                <c:pt idx="13">
                  <c:v>26</c:v>
                </c:pt>
                <c:pt idx="14">
                  <c:v>27</c:v>
                </c:pt>
                <c:pt idx="15">
                  <c:v>28</c:v>
                </c:pt>
                <c:pt idx="16">
                  <c:v>29</c:v>
                </c:pt>
                <c:pt idx="17">
                  <c:v>30</c:v>
                </c:pt>
                <c:pt idx="18">
                  <c:v>31</c:v>
                </c:pt>
                <c:pt idx="19">
                  <c:v>32</c:v>
                </c:pt>
                <c:pt idx="20">
                  <c:v>33</c:v>
                </c:pt>
                <c:pt idx="21">
                  <c:v>34</c:v>
                </c:pt>
                <c:pt idx="22">
                  <c:v>35</c:v>
                </c:pt>
                <c:pt idx="23">
                  <c:v>36</c:v>
                </c:pt>
                <c:pt idx="24">
                  <c:v>37</c:v>
                </c:pt>
                <c:pt idx="25">
                  <c:v>38</c:v>
                </c:pt>
                <c:pt idx="26">
                  <c:v>39</c:v>
                </c:pt>
                <c:pt idx="27">
                  <c:v>40</c:v>
                </c:pt>
                <c:pt idx="28">
                  <c:v>41</c:v>
                </c:pt>
                <c:pt idx="29">
                  <c:v>42</c:v>
                </c:pt>
                <c:pt idx="30">
                  <c:v>43</c:v>
                </c:pt>
                <c:pt idx="31">
                  <c:v>44</c:v>
                </c:pt>
                <c:pt idx="32">
                  <c:v>45</c:v>
                </c:pt>
                <c:pt idx="33">
                  <c:v>47</c:v>
                </c:pt>
                <c:pt idx="34">
                  <c:v>51</c:v>
                </c:pt>
              </c:strCache>
            </c:strRef>
          </c:cat>
          <c:val>
            <c:numRef>
              <c:f>'Waterwaardes Vijver(s) - Vijver'!$L$3:$L$37</c:f>
              <c:numCache>
                <c:ptCount val="0"/>
              </c:numCache>
            </c:numRef>
          </c:val>
          <c:smooth val="0"/>
        </c:ser>
        <c:marker val="1"/>
        <c:axId val="2094734552"/>
        <c:axId val="2094734553"/>
      </c:lineChart>
      <c:catAx>
        <c:axId val="2094734552"/>
        <c:scaling>
          <c:orientation val="minMax"/>
        </c:scaling>
        <c:delete val="0"/>
        <c:axPos val="b"/>
        <c:numFmt formatCode="General" sourceLinked="1"/>
        <c:majorTickMark val="none"/>
        <c:minorTickMark val="none"/>
        <c:tickLblPos val="low"/>
        <c:spPr>
          <a:ln w="12700" cap="flat">
            <a:solidFill>
              <a:srgbClr val="000000"/>
            </a:solidFill>
            <a:prstDash val="solid"/>
            <a:miter lim="400000"/>
          </a:ln>
        </c:spPr>
        <c:txPr>
          <a:bodyPr rot="0"/>
          <a:lstStyle/>
          <a:p>
            <a:pPr>
              <a:defRPr b="0" i="0" strike="noStrike" sz="1000" u="none">
                <a:solidFill>
                  <a:srgbClr val="000000"/>
                </a:solidFill>
                <a:latin typeface="Helvetica Neue"/>
              </a:defRPr>
            </a:pPr>
          </a:p>
        </c:txPr>
        <c:crossAx val="2094734553"/>
        <c:crosses val="autoZero"/>
        <c:auto val="1"/>
        <c:lblAlgn val="ctr"/>
        <c:noMultiLvlLbl val="1"/>
      </c:catAx>
      <c:valAx>
        <c:axId val="2094734553"/>
        <c:scaling>
          <c:orientation val="minMax"/>
        </c:scaling>
        <c:delete val="0"/>
        <c:axPos val="l"/>
        <c:majorGridlines>
          <c:spPr>
            <a:ln w="6350" cap="flat">
              <a:solidFill>
                <a:srgbClr val="B8B8B8"/>
              </a:solidFill>
              <a:prstDash val="solid"/>
              <a:miter lim="400000"/>
            </a:ln>
          </c:spPr>
        </c:majorGridlines>
        <c:numFmt formatCode="General" sourceLinked="1"/>
        <c:majorTickMark val="none"/>
        <c:minorTickMark val="none"/>
        <c:tickLblPos val="nextTo"/>
        <c:spPr>
          <a:ln w="12700" cap="flat">
            <a:noFill/>
            <a:prstDash val="solid"/>
            <a:miter lim="400000"/>
          </a:ln>
        </c:spPr>
        <c:txPr>
          <a:bodyPr rot="0"/>
          <a:lstStyle/>
          <a:p>
            <a:pPr>
              <a:defRPr b="0" i="0" strike="noStrike" sz="1000" u="none">
                <a:solidFill>
                  <a:srgbClr val="000000"/>
                </a:solidFill>
                <a:latin typeface="Helvetica Neue"/>
              </a:defRPr>
            </a:pPr>
          </a:p>
        </c:txPr>
        <c:crossAx val="2094734552"/>
        <c:crosses val="autoZero"/>
        <c:crossBetween val="midCat"/>
        <c:majorUnit val="1"/>
        <c:minorUnit val="0.5"/>
      </c:valAx>
      <c:spPr>
        <a:noFill/>
        <a:ln w="12700" cap="flat">
          <a:noFill/>
          <a:miter lim="400000"/>
        </a:ln>
        <a:effectLst/>
      </c:spPr>
    </c:plotArea>
    <c:legend>
      <c:legendPos val="t"/>
      <c:layout>
        <c:manualLayout>
          <c:xMode val="edge"/>
          <c:yMode val="edge"/>
          <c:x val="0.056844"/>
          <c:y val="0"/>
          <c:w val="0.898327"/>
          <c:h val="0.0640667"/>
        </c:manualLayout>
      </c:layout>
      <c:overlay val="1"/>
      <c:spPr>
        <a:noFill/>
        <a:ln w="12700" cap="flat">
          <a:noFill/>
          <a:miter lim="400000"/>
        </a:ln>
        <a:effectLst/>
      </c:spPr>
      <c:txPr>
        <a:bodyPr rot="0"/>
        <a:lstStyle/>
        <a:p>
          <a:pPr>
            <a:defRPr b="0" i="0" strike="noStrike" sz="1000" u="none">
              <a:solidFill>
                <a:srgbClr val="000000"/>
              </a:solidFill>
              <a:latin typeface="Helvetica Neue"/>
            </a:defRPr>
          </a:pPr>
        </a:p>
      </c:txPr>
    </c:legend>
    <c:plotVisOnly val="1"/>
    <c:dispBlanksAs val="gap"/>
  </c:chart>
  <c:spPr>
    <a:noFill/>
    <a:ln>
      <a:noFill/>
    </a:ln>
    <a:effectLst/>
  </c:spPr>
</c:chartSpace>
</file>

<file path=xl/drawings/_rels/drawing1.xml.rels><?xml version="1.0" encoding="UTF-8"?>
<Relationships xmlns="http://schemas.openxmlformats.org/package/2006/relationships"><Relationship Id="rId1" Type="http://schemas.openxmlformats.org/officeDocument/2006/relationships/chart" Target="../charts/chart1.xml"/><Relationship Id="rId2" Type="http://schemas.openxmlformats.org/officeDocument/2006/relationships/chart" Target="../charts/chart2.xml"/><Relationship Id="rId3" Type="http://schemas.openxmlformats.org/officeDocument/2006/relationships/chart" Target="../charts/chart3.xml"/><Relationship Id="rId4" Type="http://schemas.openxmlformats.org/officeDocument/2006/relationships/chart" Target="../charts/chart4.xml"/><Relationship Id="rId5" Type="http://schemas.openxmlformats.org/officeDocument/2006/relationships/chart" Target="../charts/chart5.xml"/><Relationship Id="rId6" Type="http://schemas.openxmlformats.org/officeDocument/2006/relationships/chart" Target="../charts/chart6.xml"/><Relationship Id="rId7" Type="http://schemas.openxmlformats.org/officeDocument/2006/relationships/chart" Target="../charts/chart7.xml"/><Relationship Id="rId8" Type="http://schemas.openxmlformats.org/officeDocument/2006/relationships/chart" Target="../charts/chart8.xml"/><Relationship Id="rId9" Type="http://schemas.openxmlformats.org/officeDocument/2006/relationships/chart" Target="../charts/chart9.xml"/><Relationship Id="rId10" Type="http://schemas.openxmlformats.org/officeDocument/2006/relationships/chart" Target="../charts/chart10.xml"/></Relationships>

</file>

<file path=xl/drawings/drawing1.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0</xdr:col>
      <xdr:colOff>141224</xdr:colOff>
      <xdr:row>151</xdr:row>
      <xdr:rowOff>58911</xdr:rowOff>
    </xdr:from>
    <xdr:to>
      <xdr:col>6</xdr:col>
      <xdr:colOff>482155</xdr:colOff>
      <xdr:row>174</xdr:row>
      <xdr:rowOff>71610</xdr:rowOff>
    </xdr:to>
    <xdr:graphicFrame>
      <xdr:nvGraphicFramePr>
        <xdr:cNvPr id="2" name="Chart 2"/>
        <xdr:cNvGraphicFramePr/>
      </xdr:nvGraphicFramePr>
      <xdr:xfrm>
        <a:off x="141224" y="24989011"/>
        <a:ext cx="4912932" cy="3810000"/>
      </xdr:xfrm>
      <a:graphic xmlns:a="http://schemas.openxmlformats.org/drawingml/2006/main">
        <a:graphicData uri="http://schemas.openxmlformats.org/drawingml/2006/chart">
          <c:chart xmlns:c="http://schemas.openxmlformats.org/drawingml/2006/chart" r:id="rId1"/>
        </a:graphicData>
      </a:graphic>
    </xdr:graphicFrame>
    <xdr:clientData/>
  </xdr:twoCellAnchor>
  <xdr:twoCellAnchor>
    <xdr:from>
      <xdr:col>0</xdr:col>
      <xdr:colOff>117983</xdr:colOff>
      <xdr:row>178</xdr:row>
      <xdr:rowOff>80540</xdr:rowOff>
    </xdr:from>
    <xdr:to>
      <xdr:col>6</xdr:col>
      <xdr:colOff>238124</xdr:colOff>
      <xdr:row>201</xdr:row>
      <xdr:rowOff>93240</xdr:rowOff>
    </xdr:to>
    <xdr:graphicFrame>
      <xdr:nvGraphicFramePr>
        <xdr:cNvPr id="4" name="Chart 4"/>
        <xdr:cNvGraphicFramePr/>
      </xdr:nvGraphicFramePr>
      <xdr:xfrm>
        <a:off x="117983" y="29468340"/>
        <a:ext cx="4692142" cy="3810001"/>
      </xdr:xfrm>
      <a:graphic xmlns:a="http://schemas.openxmlformats.org/drawingml/2006/main">
        <a:graphicData uri="http://schemas.openxmlformats.org/drawingml/2006/chart">
          <c:chart xmlns:c="http://schemas.openxmlformats.org/drawingml/2006/chart" r:id="rId2"/>
        </a:graphicData>
      </a:graphic>
    </xdr:graphicFrame>
    <xdr:clientData/>
  </xdr:twoCellAnchor>
  <xdr:twoCellAnchor>
    <xdr:from>
      <xdr:col>6</xdr:col>
      <xdr:colOff>747998</xdr:colOff>
      <xdr:row>151</xdr:row>
      <xdr:rowOff>73862</xdr:rowOff>
    </xdr:from>
    <xdr:to>
      <xdr:col>13</xdr:col>
      <xdr:colOff>432847</xdr:colOff>
      <xdr:row>174</xdr:row>
      <xdr:rowOff>86561</xdr:rowOff>
    </xdr:to>
    <xdr:graphicFrame>
      <xdr:nvGraphicFramePr>
        <xdr:cNvPr id="6" name="Chart 6"/>
        <xdr:cNvGraphicFramePr/>
      </xdr:nvGraphicFramePr>
      <xdr:xfrm>
        <a:off x="5319998" y="25003962"/>
        <a:ext cx="5018850" cy="3810000"/>
      </xdr:xfrm>
      <a:graphic xmlns:a="http://schemas.openxmlformats.org/drawingml/2006/main">
        <a:graphicData uri="http://schemas.openxmlformats.org/drawingml/2006/chart">
          <c:chart xmlns:c="http://schemas.openxmlformats.org/drawingml/2006/chart" r:id="rId3"/>
        </a:graphicData>
      </a:graphic>
    </xdr:graphicFrame>
    <xdr:clientData/>
  </xdr:twoCellAnchor>
  <xdr:twoCellAnchor>
    <xdr:from>
      <xdr:col>6</xdr:col>
      <xdr:colOff>462454</xdr:colOff>
      <xdr:row>178</xdr:row>
      <xdr:rowOff>61159</xdr:rowOff>
    </xdr:from>
    <xdr:to>
      <xdr:col>13</xdr:col>
      <xdr:colOff>70341</xdr:colOff>
      <xdr:row>201</xdr:row>
      <xdr:rowOff>128786</xdr:rowOff>
    </xdr:to>
    <xdr:graphicFrame>
      <xdr:nvGraphicFramePr>
        <xdr:cNvPr id="8" name="Chart 8"/>
        <xdr:cNvGraphicFramePr/>
      </xdr:nvGraphicFramePr>
      <xdr:xfrm>
        <a:off x="5034454" y="29448959"/>
        <a:ext cx="4941888" cy="3864928"/>
      </xdr:xfrm>
      <a:graphic xmlns:a="http://schemas.openxmlformats.org/drawingml/2006/main">
        <a:graphicData uri="http://schemas.openxmlformats.org/drawingml/2006/chart">
          <c:chart xmlns:c="http://schemas.openxmlformats.org/drawingml/2006/chart" r:id="rId4"/>
        </a:graphicData>
      </a:graphic>
    </xdr:graphicFrame>
    <xdr:clientData/>
  </xdr:twoCellAnchor>
  <xdr:twoCellAnchor>
    <xdr:from>
      <xdr:col>14</xdr:col>
      <xdr:colOff>50669</xdr:colOff>
      <xdr:row>151</xdr:row>
      <xdr:rowOff>57629</xdr:rowOff>
    </xdr:from>
    <xdr:to>
      <xdr:col>21</xdr:col>
      <xdr:colOff>17966</xdr:colOff>
      <xdr:row>174</xdr:row>
      <xdr:rowOff>70328</xdr:rowOff>
    </xdr:to>
    <xdr:graphicFrame>
      <xdr:nvGraphicFramePr>
        <xdr:cNvPr id="10" name="Chart 10"/>
        <xdr:cNvGraphicFramePr/>
      </xdr:nvGraphicFramePr>
      <xdr:xfrm>
        <a:off x="10718669" y="24987729"/>
        <a:ext cx="5301298" cy="3810000"/>
      </xdr:xfrm>
      <a:graphic xmlns:a="http://schemas.openxmlformats.org/drawingml/2006/main">
        <a:graphicData uri="http://schemas.openxmlformats.org/drawingml/2006/chart">
          <c:chart xmlns:c="http://schemas.openxmlformats.org/drawingml/2006/chart" r:id="rId5"/>
        </a:graphicData>
      </a:graphic>
    </xdr:graphicFrame>
    <xdr:clientData/>
  </xdr:twoCellAnchor>
  <xdr:twoCellAnchor>
    <xdr:from>
      <xdr:col>14</xdr:col>
      <xdr:colOff>103489</xdr:colOff>
      <xdr:row>178</xdr:row>
      <xdr:rowOff>80540</xdr:rowOff>
    </xdr:from>
    <xdr:to>
      <xdr:col>20</xdr:col>
      <xdr:colOff>715692</xdr:colOff>
      <xdr:row>201</xdr:row>
      <xdr:rowOff>93240</xdr:rowOff>
    </xdr:to>
    <xdr:graphicFrame>
      <xdr:nvGraphicFramePr>
        <xdr:cNvPr id="12" name="Chart 12"/>
        <xdr:cNvGraphicFramePr/>
      </xdr:nvGraphicFramePr>
      <xdr:xfrm>
        <a:off x="10771489" y="29468340"/>
        <a:ext cx="5184204" cy="3810001"/>
      </xdr:xfrm>
      <a:graphic xmlns:a="http://schemas.openxmlformats.org/drawingml/2006/main">
        <a:graphicData uri="http://schemas.openxmlformats.org/drawingml/2006/chart">
          <c:chart xmlns:c="http://schemas.openxmlformats.org/drawingml/2006/chart" r:id="rId6"/>
        </a:graphicData>
      </a:graphic>
    </xdr:graphicFrame>
    <xdr:clientData/>
  </xdr:twoCellAnchor>
  <xdr:twoCellAnchor>
    <xdr:from>
      <xdr:col>20</xdr:col>
      <xdr:colOff>736934</xdr:colOff>
      <xdr:row>150</xdr:row>
      <xdr:rowOff>164723</xdr:rowOff>
    </xdr:from>
    <xdr:to>
      <xdr:col>27</xdr:col>
      <xdr:colOff>633619</xdr:colOff>
      <xdr:row>174</xdr:row>
      <xdr:rowOff>12322</xdr:rowOff>
    </xdr:to>
    <xdr:graphicFrame>
      <xdr:nvGraphicFramePr>
        <xdr:cNvPr id="14" name="Chart 14"/>
        <xdr:cNvGraphicFramePr/>
      </xdr:nvGraphicFramePr>
      <xdr:xfrm>
        <a:off x="15976934" y="24929723"/>
        <a:ext cx="5230686" cy="3810000"/>
      </xdr:xfrm>
      <a:graphic xmlns:a="http://schemas.openxmlformats.org/drawingml/2006/main">
        <a:graphicData uri="http://schemas.openxmlformats.org/drawingml/2006/chart">
          <c:chart xmlns:c="http://schemas.openxmlformats.org/drawingml/2006/chart" r:id="rId7"/>
        </a:graphicData>
      </a:graphic>
    </xdr:graphicFrame>
    <xdr:clientData/>
  </xdr:twoCellAnchor>
  <xdr:twoCellAnchor>
    <xdr:from>
      <xdr:col>21</xdr:col>
      <xdr:colOff>104538</xdr:colOff>
      <xdr:row>178</xdr:row>
      <xdr:rowOff>60170</xdr:rowOff>
    </xdr:from>
    <xdr:to>
      <xdr:col>27</xdr:col>
      <xdr:colOff>716741</xdr:colOff>
      <xdr:row>201</xdr:row>
      <xdr:rowOff>72869</xdr:rowOff>
    </xdr:to>
    <xdr:graphicFrame>
      <xdr:nvGraphicFramePr>
        <xdr:cNvPr id="16" name="Chart 16"/>
        <xdr:cNvGraphicFramePr/>
      </xdr:nvGraphicFramePr>
      <xdr:xfrm>
        <a:off x="16106538" y="29447970"/>
        <a:ext cx="5184204" cy="3810000"/>
      </xdr:xfrm>
      <a:graphic xmlns:a="http://schemas.openxmlformats.org/drawingml/2006/main">
        <a:graphicData uri="http://schemas.openxmlformats.org/drawingml/2006/chart">
          <c:chart xmlns:c="http://schemas.openxmlformats.org/drawingml/2006/chart" r:id="rId8"/>
        </a:graphicData>
      </a:graphic>
    </xdr:graphicFrame>
    <xdr:clientData/>
  </xdr:twoCellAnchor>
  <xdr:twoCellAnchor>
    <xdr:from>
      <xdr:col>27</xdr:col>
      <xdr:colOff>731812</xdr:colOff>
      <xdr:row>150</xdr:row>
      <xdr:rowOff>129106</xdr:rowOff>
    </xdr:from>
    <xdr:to>
      <xdr:col>34</xdr:col>
      <xdr:colOff>487272</xdr:colOff>
      <xdr:row>173</xdr:row>
      <xdr:rowOff>141806</xdr:rowOff>
    </xdr:to>
    <xdr:graphicFrame>
      <xdr:nvGraphicFramePr>
        <xdr:cNvPr id="18" name="Chart 18"/>
        <xdr:cNvGraphicFramePr/>
      </xdr:nvGraphicFramePr>
      <xdr:xfrm>
        <a:off x="21305812" y="24894106"/>
        <a:ext cx="5089462" cy="3810001"/>
      </xdr:xfrm>
      <a:graphic xmlns:a="http://schemas.openxmlformats.org/drawingml/2006/main">
        <a:graphicData uri="http://schemas.openxmlformats.org/drawingml/2006/chart">
          <c:chart xmlns:c="http://schemas.openxmlformats.org/drawingml/2006/chart" r:id="rId9"/>
        </a:graphicData>
      </a:graphic>
    </xdr:graphicFrame>
    <xdr:clientData/>
  </xdr:twoCellAnchor>
  <xdr:twoCellAnchor>
    <xdr:from>
      <xdr:col>28</xdr:col>
      <xdr:colOff>99414</xdr:colOff>
      <xdr:row>178</xdr:row>
      <xdr:rowOff>61159</xdr:rowOff>
    </xdr:from>
    <xdr:to>
      <xdr:col>34</xdr:col>
      <xdr:colOff>539913</xdr:colOff>
      <xdr:row>201</xdr:row>
      <xdr:rowOff>73858</xdr:rowOff>
    </xdr:to>
    <xdr:graphicFrame>
      <xdr:nvGraphicFramePr>
        <xdr:cNvPr id="20" name="Chart 20"/>
        <xdr:cNvGraphicFramePr/>
      </xdr:nvGraphicFramePr>
      <xdr:xfrm>
        <a:off x="21435414" y="29448959"/>
        <a:ext cx="5012500" cy="3810000"/>
      </xdr:xfrm>
      <a:graphic xmlns:a="http://schemas.openxmlformats.org/drawingml/2006/main">
        <a:graphicData uri="http://schemas.openxmlformats.org/drawingml/2006/chart">
          <c:chart xmlns:c="http://schemas.openxmlformats.org/drawingml/2006/chart" r:id="rId10"/>
        </a:graphicData>
      </a:graphic>
    </xdr:graphicFrame>
    <xdr:clientData/>
  </xdr:twoCellAnchor>
  <xdr:twoCellAnchor>
    <xdr:from>
      <xdr:col>16</xdr:col>
      <xdr:colOff>434229</xdr:colOff>
      <xdr:row>148</xdr:row>
      <xdr:rowOff>104494</xdr:rowOff>
    </xdr:from>
    <xdr:to>
      <xdr:col>18</xdr:col>
      <xdr:colOff>384953</xdr:colOff>
      <xdr:row>151</xdr:row>
      <xdr:rowOff>68376</xdr:rowOff>
    </xdr:to>
    <xdr:sp>
      <xdr:nvSpPr>
        <xdr:cNvPr id="22" name="Shape 22"/>
        <xdr:cNvSpPr txBox="1"/>
      </xdr:nvSpPr>
      <xdr:spPr>
        <a:xfrm>
          <a:off x="12626229" y="24539294"/>
          <a:ext cx="1474725" cy="459183"/>
        </a:xfrm>
        <a:prstGeom prst="rect">
          <a:avLst/>
        </a:prstGeom>
        <a:noFill/>
        <a:ln w="12700" cap="flat">
          <a:noFill/>
          <a:miter lim="400000"/>
        </a:ln>
        <a:effectLst/>
        <a:extLst>
          <a:ext uri="{C572A759-6A51-4108-AA02-DFA0A04FC94B}">
            <ma14:wrappingTextBoxFlag xmlns:ma14="http://schemas.microsoft.com/office/mac/drawingml/2011/main" val="1"/>
          </a:ext>
        </a:extLst>
      </xdr:spPr>
      <xdr:txBody>
        <a:bodyPr wrap="none" lIns="50800" tIns="50800" rIns="50800" bIns="50800" numCol="1" anchor="t">
          <a:spAutoFit/>
        </a:bodyPr>
        <a:lstStyle/>
        <a:p>
          <a:pPr marL="0" marR="0" indent="0" algn="l" defTabSz="457200" latinLnBrk="0">
            <a:lnSpc>
              <a:spcPct val="100000"/>
            </a:lnSpc>
            <a:spcBef>
              <a:spcPts val="0"/>
            </a:spcBef>
            <a:spcAft>
              <a:spcPts val="0"/>
            </a:spcAft>
            <a:buClrTx/>
            <a:buSzTx/>
            <a:buFontTx/>
            <a:buNone/>
            <a:tabLst/>
            <a:defRPr b="0" baseline="0" cap="none" i="0" spc="0" strike="noStrike" sz="2000" u="none">
              <a:solidFill>
                <a:srgbClr val="000000"/>
              </a:solidFill>
              <a:uFillTx/>
              <a:latin typeface="+mn-lt"/>
              <a:ea typeface="+mn-ea"/>
              <a:cs typeface="+mn-cs"/>
              <a:sym typeface="Helvetica Neue"/>
            </a:defRPr>
          </a:pPr>
          <a:r>
            <a:rPr b="0" baseline="0" cap="none" i="0" spc="0" strike="noStrike" sz="2000" u="none">
              <a:solidFill>
                <a:srgbClr val="000000"/>
              </a:solidFill>
              <a:uFillTx/>
              <a:latin typeface="+mn-lt"/>
              <a:ea typeface="+mn-ea"/>
              <a:cs typeface="+mn-cs"/>
              <a:sym typeface="Helvetica Neue"/>
            </a:rPr>
            <a:t>Vijver 29m3</a:t>
          </a:r>
        </a:p>
      </xdr:txBody>
    </xdr:sp>
    <xdr:clientData/>
  </xdr:twoCellAnchor>
  <xdr:twoCellAnchor>
    <xdr:from>
      <xdr:col>16</xdr:col>
      <xdr:colOff>459914</xdr:colOff>
      <xdr:row>175</xdr:row>
      <xdr:rowOff>127225</xdr:rowOff>
    </xdr:from>
    <xdr:to>
      <xdr:col>19</xdr:col>
      <xdr:colOff>105330</xdr:colOff>
      <xdr:row>178</xdr:row>
      <xdr:rowOff>91106</xdr:rowOff>
    </xdr:to>
    <xdr:sp>
      <xdr:nvSpPr>
        <xdr:cNvPr id="23" name="Shape 23"/>
        <xdr:cNvSpPr txBox="1"/>
      </xdr:nvSpPr>
      <xdr:spPr>
        <a:xfrm>
          <a:off x="12651914" y="29019725"/>
          <a:ext cx="1931417" cy="459182"/>
        </a:xfrm>
        <a:prstGeom prst="rect">
          <a:avLst/>
        </a:prstGeom>
        <a:noFill/>
        <a:ln w="12700" cap="flat">
          <a:noFill/>
          <a:miter lim="400000"/>
        </a:ln>
        <a:effectLst/>
        <a:extLst>
          <a:ext uri="{C572A759-6A51-4108-AA02-DFA0A04FC94B}">
            <ma14:wrappingTextBoxFlag xmlns:ma14="http://schemas.microsoft.com/office/mac/drawingml/2011/main" val="1"/>
          </a:ext>
        </a:extLst>
      </xdr:spPr>
      <xdr:txBody>
        <a:bodyPr wrap="none" lIns="50800" tIns="50800" rIns="50800" bIns="50800" numCol="1" anchor="t">
          <a:spAutoFit/>
        </a:bodyPr>
        <a:lstStyle/>
        <a:p>
          <a:pPr marL="0" marR="0" indent="0" algn="l" defTabSz="457200" latinLnBrk="0">
            <a:lnSpc>
              <a:spcPct val="100000"/>
            </a:lnSpc>
            <a:spcBef>
              <a:spcPts val="0"/>
            </a:spcBef>
            <a:spcAft>
              <a:spcPts val="0"/>
            </a:spcAft>
            <a:buClrTx/>
            <a:buSzTx/>
            <a:buFontTx/>
            <a:buNone/>
            <a:tabLst/>
            <a:defRPr b="0" baseline="0" cap="none" i="0" spc="0" strike="noStrike" sz="2000" u="none">
              <a:solidFill>
                <a:srgbClr val="000000"/>
              </a:solidFill>
              <a:uFillTx/>
              <a:latin typeface="+mn-lt"/>
              <a:ea typeface="+mn-ea"/>
              <a:cs typeface="+mn-cs"/>
              <a:sym typeface="Helvetica Neue"/>
            </a:defRPr>
          </a:pPr>
          <a:r>
            <a:rPr b="0" baseline="0" cap="none" i="0" spc="0" strike="noStrike" sz="2000" u="none">
              <a:solidFill>
                <a:srgbClr val="000000"/>
              </a:solidFill>
              <a:uFillTx/>
              <a:latin typeface="+mn-lt"/>
              <a:ea typeface="+mn-ea"/>
              <a:cs typeface="+mn-cs"/>
              <a:sym typeface="Helvetica Neue"/>
            </a:rPr>
            <a:t>Binnenbak 2m3</a:t>
          </a:r>
        </a:p>
      </xdr:txBody>
    </xdr:sp>
    <xdr:clientData/>
  </xdr:twoCellAnchor>
  <xdr:twoCellAnchor>
    <xdr:from>
      <xdr:col>0</xdr:col>
      <xdr:colOff>362013</xdr:colOff>
      <xdr:row>154</xdr:row>
      <xdr:rowOff>161831</xdr:rowOff>
    </xdr:from>
    <xdr:to>
      <xdr:col>3</xdr:col>
      <xdr:colOff>616013</xdr:colOff>
      <xdr:row>159</xdr:row>
      <xdr:rowOff>149131</xdr:rowOff>
    </xdr:to>
    <xdr:sp>
      <xdr:nvSpPr>
        <xdr:cNvPr id="3" name="Shape 3"/>
        <xdr:cNvSpPr/>
      </xdr:nvSpPr>
      <xdr:spPr>
        <a:xfrm>
          <a:off x="362013" y="25587231"/>
          <a:ext cx="2540001" cy="812801"/>
        </a:xfrm>
        <a:prstGeom prst="rect">
          <a:avLst/>
        </a:prstGeom>
        <a:gradFill flip="none" rotWithShape="1">
          <a:gsLst>
            <a:gs pos="0">
              <a:srgbClr val="FFFFD4"/>
            </a:gs>
            <a:gs pos="100000">
              <a:srgbClr val="FFFF80"/>
            </a:gs>
          </a:gsLst>
          <a:lin ang="16200000" scaled="0"/>
        </a:gradFill>
        <a:ln w="9525">
          <a:solidFill>
            <a:srgbClr val="ECECA1"/>
          </a:solidFill>
          <a:prstDash val="solid"/>
          <a:round/>
          <a:headEnd type="none" w="med" len="med"/>
          <a:tailEnd type="none" w="med" len="med"/>
        </a:ln>
        <a:effectLst>
          <a:outerShdw sx="100000" sy="100000" kx="0" ky="0" algn="b" rotWithShape="0" blurRad="63500" dist="35560" dir="2700000">
            <a:srgbClr val="808080"/>
          </a:outerShdw>
        </a:effectLst>
      </xdr:spPr>
      <xdr:txBody>
        <a:bodyPr vertOverflow="clip" horzOverflow="clip" lIns="91439" tIns="45719" rIns="91439" bIns="45719">
          <a:spAutoFit/>
        </a:bodyPr>
        <a:lstStyle/>
        <a:p>
          <a:pPr marL="0" marR="0" indent="0" algn="l" defTabSz="457200" rtl="0" latinLnBrk="0">
            <a:lnSpc>
              <a:spcPct val="100000"/>
            </a:lnSpc>
            <a:spcBef>
              <a:spcPts val="0"/>
            </a:spcBef>
            <a:spcAft>
              <a:spcPts val="0"/>
            </a:spcAft>
            <a:buClrTx/>
            <a:buSzTx/>
            <a:buFontTx/>
            <a:buNone/>
            <a:tabLst/>
            <a:defRPr/>
          </a:pPr>
          <a:r>
            <a:rPr b="0" baseline="0" cap="none" i="0" spc="0" strike="noStrike" sz="1100" u="none">
              <a:solidFill>
                <a:srgbClr val="000000"/>
              </a:solidFill>
              <a:uFillTx/>
              <a:latin typeface="+mn-lt"/>
              <a:ea typeface="+mn-ea"/>
              <a:cs typeface="+mn-cs"/>
              <a:sym typeface="Helvetica Neue"/>
            </a:rPr>
            <a:t>Stefan Pirnay:
KH
1 zeer gevaarlijk voor PH crash (CaCo3 toevoegen)
Tussen de 2 en 7 is ideaal. De PH heeft buffer zal niet te hoog zijn
Hoger dan 7 de PH zal hoog zijn welke niet ideaal is voor koi.
</a:t>
          </a:r>
        </a:p>
      </xdr:txBody>
    </xdr:sp>
    <xdr:clientData/>
  </xdr:twoCellAnchor>
  <xdr:twoCellAnchor>
    <xdr:from>
      <xdr:col>0</xdr:col>
      <xdr:colOff>338772</xdr:colOff>
      <xdr:row>182</xdr:row>
      <xdr:rowOff>18361</xdr:rowOff>
    </xdr:from>
    <xdr:to>
      <xdr:col>3</xdr:col>
      <xdr:colOff>592772</xdr:colOff>
      <xdr:row>187</xdr:row>
      <xdr:rowOff>5661</xdr:rowOff>
    </xdr:to>
    <xdr:sp>
      <xdr:nvSpPr>
        <xdr:cNvPr id="5" name="Shape 5"/>
        <xdr:cNvSpPr/>
      </xdr:nvSpPr>
      <xdr:spPr>
        <a:xfrm>
          <a:off x="338772" y="30066561"/>
          <a:ext cx="2540001" cy="812801"/>
        </a:xfrm>
        <a:prstGeom prst="rect">
          <a:avLst/>
        </a:prstGeom>
        <a:gradFill flip="none" rotWithShape="1">
          <a:gsLst>
            <a:gs pos="0">
              <a:srgbClr val="FFFFD4"/>
            </a:gs>
            <a:gs pos="100000">
              <a:srgbClr val="FFFF80"/>
            </a:gs>
          </a:gsLst>
          <a:lin ang="16200000" scaled="0"/>
        </a:gradFill>
        <a:ln w="9525">
          <a:solidFill>
            <a:srgbClr val="ECECA1"/>
          </a:solidFill>
          <a:prstDash val="solid"/>
          <a:round/>
          <a:headEnd type="none" w="med" len="med"/>
          <a:tailEnd type="none" w="med" len="med"/>
        </a:ln>
        <a:effectLst>
          <a:outerShdw sx="100000" sy="100000" kx="0" ky="0" algn="b" rotWithShape="0" blurRad="63500" dist="35560" dir="2700000">
            <a:srgbClr val="808080"/>
          </a:outerShdw>
        </a:effectLst>
      </xdr:spPr>
      <xdr:txBody>
        <a:bodyPr vertOverflow="clip" horzOverflow="clip" lIns="91439" tIns="45719" rIns="91439" bIns="45719">
          <a:spAutoFit/>
        </a:bodyPr>
        <a:lstStyle/>
        <a:p>
          <a:pPr marL="0" marR="0" indent="0" algn="l" defTabSz="457200" rtl="0" latinLnBrk="0">
            <a:lnSpc>
              <a:spcPct val="100000"/>
            </a:lnSpc>
            <a:spcBef>
              <a:spcPts val="0"/>
            </a:spcBef>
            <a:spcAft>
              <a:spcPts val="0"/>
            </a:spcAft>
            <a:buClrTx/>
            <a:buSzTx/>
            <a:buFontTx/>
            <a:buNone/>
            <a:tabLst/>
            <a:defRPr/>
          </a:pPr>
          <a:r>
            <a:rPr b="0" baseline="0" cap="none" i="0" spc="0" strike="noStrike" sz="1100" u="none">
              <a:solidFill>
                <a:srgbClr val="000000"/>
              </a:solidFill>
              <a:uFillTx/>
              <a:latin typeface="+mn-lt"/>
              <a:ea typeface="+mn-ea"/>
              <a:cs typeface="+mn-cs"/>
              <a:sym typeface="Helvetica Neue"/>
            </a:rPr>
            <a:t>Stefan Pirnay:
KH
1 zeer gevaarlijk voor PH crash (CaCo3 toevoegen)
Tussen de 2 en 7 is ideaal. De PH heeft buffer zal niet te hoog zijn
Hoger dan 7 de PH zal hoog zijn welke niet ideaal is voor koi.</a:t>
          </a:r>
        </a:p>
      </xdr:txBody>
    </xdr:sp>
    <xdr:clientData/>
  </xdr:twoCellAnchor>
  <xdr:twoCellAnchor>
    <xdr:from>
      <xdr:col>7</xdr:col>
      <xdr:colOff>312705</xdr:colOff>
      <xdr:row>155</xdr:row>
      <xdr:rowOff>11683</xdr:rowOff>
    </xdr:from>
    <xdr:to>
      <xdr:col>10</xdr:col>
      <xdr:colOff>566705</xdr:colOff>
      <xdr:row>159</xdr:row>
      <xdr:rowOff>164083</xdr:rowOff>
    </xdr:to>
    <xdr:sp>
      <xdr:nvSpPr>
        <xdr:cNvPr id="7" name="Shape 7"/>
        <xdr:cNvSpPr/>
      </xdr:nvSpPr>
      <xdr:spPr>
        <a:xfrm>
          <a:off x="5646705" y="25602183"/>
          <a:ext cx="2540001" cy="812801"/>
        </a:xfrm>
        <a:prstGeom prst="rect">
          <a:avLst/>
        </a:prstGeom>
        <a:gradFill flip="none" rotWithShape="1">
          <a:gsLst>
            <a:gs pos="0">
              <a:srgbClr val="FFFFD4"/>
            </a:gs>
            <a:gs pos="100000">
              <a:srgbClr val="FFFF80"/>
            </a:gs>
          </a:gsLst>
          <a:lin ang="16200000" scaled="0"/>
        </a:gradFill>
        <a:ln w="9525">
          <a:solidFill>
            <a:srgbClr val="ECECA1"/>
          </a:solidFill>
          <a:prstDash val="solid"/>
          <a:round/>
          <a:headEnd type="none" w="med" len="med"/>
          <a:tailEnd type="none" w="med" len="med"/>
        </a:ln>
        <a:effectLst>
          <a:outerShdw sx="100000" sy="100000" kx="0" ky="0" algn="b" rotWithShape="0" blurRad="63500" dist="35560" dir="2700000">
            <a:srgbClr val="808080"/>
          </a:outerShdw>
        </a:effectLst>
      </xdr:spPr>
      <xdr:txBody>
        <a:bodyPr vertOverflow="clip" horzOverflow="clip" lIns="91439" tIns="45719" rIns="91439" bIns="45719">
          <a:spAutoFit/>
        </a:bodyPr>
        <a:lstStyle/>
        <a:p>
          <a:pPr marL="0" marR="0" indent="0" algn="l" defTabSz="457200" rtl="0" latinLnBrk="0">
            <a:lnSpc>
              <a:spcPct val="100000"/>
            </a:lnSpc>
            <a:spcBef>
              <a:spcPts val="0"/>
            </a:spcBef>
            <a:spcAft>
              <a:spcPts val="0"/>
            </a:spcAft>
            <a:buClrTx/>
            <a:buSzTx/>
            <a:buFontTx/>
            <a:buNone/>
            <a:tabLst/>
            <a:defRPr/>
          </a:pPr>
          <a:r>
            <a:rPr b="0" baseline="0" cap="none" i="0" spc="0" strike="noStrike" sz="1100" u="none">
              <a:solidFill>
                <a:srgbClr val="000000"/>
              </a:solidFill>
              <a:uFillTx/>
              <a:latin typeface="+mn-lt"/>
              <a:ea typeface="+mn-ea"/>
              <a:cs typeface="+mn-cs"/>
              <a:sym typeface="Helvetica Neue"/>
            </a:rPr>
            <a:t>Stefan Pirnay:
PH
Voor koi is de PH ideaal tussen 6,8 en 7,8
Een PH tussen 5,9 en 6,8 is niet ideaal en moet dringend verhoogd worden
Een PH tussen 7,8 en 8,5 is goed verdraagbaar voor koi
Een PH boven de 8,5 zou verlaagd moeten worden.</a:t>
          </a:r>
        </a:p>
      </xdr:txBody>
    </xdr:sp>
    <xdr:clientData/>
  </xdr:twoCellAnchor>
  <xdr:twoCellAnchor>
    <xdr:from>
      <xdr:col>7</xdr:col>
      <xdr:colOff>27161</xdr:colOff>
      <xdr:row>181</xdr:row>
      <xdr:rowOff>164079</xdr:rowOff>
    </xdr:from>
    <xdr:to>
      <xdr:col>10</xdr:col>
      <xdr:colOff>281161</xdr:colOff>
      <xdr:row>186</xdr:row>
      <xdr:rowOff>151379</xdr:rowOff>
    </xdr:to>
    <xdr:sp>
      <xdr:nvSpPr>
        <xdr:cNvPr id="9" name="Shape 9"/>
        <xdr:cNvSpPr/>
      </xdr:nvSpPr>
      <xdr:spPr>
        <a:xfrm>
          <a:off x="5361161" y="30047179"/>
          <a:ext cx="2540001" cy="812801"/>
        </a:xfrm>
        <a:prstGeom prst="rect">
          <a:avLst/>
        </a:prstGeom>
        <a:gradFill flip="none" rotWithShape="1">
          <a:gsLst>
            <a:gs pos="0">
              <a:srgbClr val="FFFFD4"/>
            </a:gs>
            <a:gs pos="100000">
              <a:srgbClr val="FFFF80"/>
            </a:gs>
          </a:gsLst>
          <a:lin ang="16200000" scaled="0"/>
        </a:gradFill>
        <a:ln w="9525">
          <a:solidFill>
            <a:srgbClr val="ECECA1"/>
          </a:solidFill>
          <a:prstDash val="solid"/>
          <a:round/>
          <a:headEnd type="none" w="med" len="med"/>
          <a:tailEnd type="none" w="med" len="med"/>
        </a:ln>
        <a:effectLst>
          <a:outerShdw sx="100000" sy="100000" kx="0" ky="0" algn="b" rotWithShape="0" blurRad="63500" dist="35560" dir="2700000">
            <a:srgbClr val="808080"/>
          </a:outerShdw>
        </a:effectLst>
      </xdr:spPr>
      <xdr:txBody>
        <a:bodyPr vertOverflow="clip" horzOverflow="clip" lIns="91439" tIns="45719" rIns="91439" bIns="45719">
          <a:spAutoFit/>
        </a:bodyPr>
        <a:lstStyle/>
        <a:p>
          <a:pPr marL="0" marR="0" indent="0" algn="l" defTabSz="457200" rtl="0" latinLnBrk="0">
            <a:lnSpc>
              <a:spcPct val="100000"/>
            </a:lnSpc>
            <a:spcBef>
              <a:spcPts val="0"/>
            </a:spcBef>
            <a:spcAft>
              <a:spcPts val="0"/>
            </a:spcAft>
            <a:buClrTx/>
            <a:buSzTx/>
            <a:buFontTx/>
            <a:buNone/>
            <a:tabLst/>
            <a:defRPr/>
          </a:pPr>
          <a:r>
            <a:rPr b="0" baseline="0" cap="none" i="0" spc="0" strike="noStrike" sz="1100" u="none">
              <a:solidFill>
                <a:srgbClr val="000000"/>
              </a:solidFill>
              <a:uFillTx/>
              <a:latin typeface="+mn-lt"/>
              <a:ea typeface="+mn-ea"/>
              <a:cs typeface="+mn-cs"/>
              <a:sym typeface="Helvetica Neue"/>
            </a:rPr>
            <a:t>Stefan Pirnay:
PH
Voor koi is de PH ideaal tussen 6,8 en 7,8
Een PH tussen 5,9 en 6,8 is niet ideaal en moet dringend verhoogd worden
Een PH tussen 7,8 en 8,5 is goed verdraagbaar voor koi
Een PH boven de 8,5 zou verlaagd moeten worden.</a:t>
          </a:r>
        </a:p>
      </xdr:txBody>
    </xdr:sp>
    <xdr:clientData/>
  </xdr:twoCellAnchor>
  <xdr:twoCellAnchor>
    <xdr:from>
      <xdr:col>14</xdr:col>
      <xdr:colOff>659824</xdr:colOff>
      <xdr:row>154</xdr:row>
      <xdr:rowOff>160549</xdr:rowOff>
    </xdr:from>
    <xdr:to>
      <xdr:col>18</xdr:col>
      <xdr:colOff>151824</xdr:colOff>
      <xdr:row>159</xdr:row>
      <xdr:rowOff>147849</xdr:rowOff>
    </xdr:to>
    <xdr:sp>
      <xdr:nvSpPr>
        <xdr:cNvPr id="11" name="Shape 11"/>
        <xdr:cNvSpPr/>
      </xdr:nvSpPr>
      <xdr:spPr>
        <a:xfrm>
          <a:off x="11327824" y="25585949"/>
          <a:ext cx="2540001" cy="812800"/>
        </a:xfrm>
        <a:prstGeom prst="rect">
          <a:avLst/>
        </a:prstGeom>
        <a:gradFill flip="none" rotWithShape="1">
          <a:gsLst>
            <a:gs pos="0">
              <a:srgbClr val="FFFFD4"/>
            </a:gs>
            <a:gs pos="100000">
              <a:srgbClr val="FFFF80"/>
            </a:gs>
          </a:gsLst>
          <a:lin ang="16200000" scaled="0"/>
        </a:gradFill>
        <a:ln w="9525">
          <a:solidFill>
            <a:srgbClr val="ECECA1"/>
          </a:solidFill>
          <a:prstDash val="solid"/>
          <a:round/>
          <a:headEnd type="none" w="med" len="med"/>
          <a:tailEnd type="none" w="med" len="med"/>
        </a:ln>
        <a:effectLst>
          <a:outerShdw sx="100000" sy="100000" kx="0" ky="0" algn="b" rotWithShape="0" blurRad="63500" dist="35560" dir="2700000">
            <a:srgbClr val="808080"/>
          </a:outerShdw>
        </a:effectLst>
      </xdr:spPr>
      <xdr:txBody>
        <a:bodyPr vertOverflow="clip" horzOverflow="clip" lIns="91439" tIns="45719" rIns="91439" bIns="45719">
          <a:spAutoFit/>
        </a:bodyPr>
        <a:lstStyle/>
        <a:p>
          <a:pPr marL="0" marR="0" indent="0" algn="l" defTabSz="457200" rtl="0" latinLnBrk="0">
            <a:lnSpc>
              <a:spcPct val="100000"/>
            </a:lnSpc>
            <a:spcBef>
              <a:spcPts val="0"/>
            </a:spcBef>
            <a:spcAft>
              <a:spcPts val="0"/>
            </a:spcAft>
            <a:buClrTx/>
            <a:buSzTx/>
            <a:buFontTx/>
            <a:buNone/>
            <a:tabLst/>
            <a:defRPr/>
          </a:pPr>
          <a:r>
            <a:rPr b="0" baseline="0" cap="none" i="0" spc="0" strike="noStrike" sz="1100" u="none">
              <a:solidFill>
                <a:srgbClr val="000000"/>
              </a:solidFill>
              <a:uFillTx/>
              <a:latin typeface="+mn-lt"/>
              <a:ea typeface="+mn-ea"/>
              <a:cs typeface="+mn-cs"/>
              <a:sym typeface="Helvetica Neue"/>
            </a:rPr>
            <a:t>Stefan Pirnay:
Vrije Ammoniak
Ammoniak is zeer giftig voor koi en word door de koi uitgeademd via de kieuwen.
Het grootste gedeelte word onder invloed van de PH en de temperatuur omgezet naar ammonia welke niet giftig is voor koi.
De Ammoniak zou onder de 0,01 mg/L moeten blijven.
Indien boven de 0,01 mg/L direct actie ondernemen.</a:t>
          </a:r>
        </a:p>
      </xdr:txBody>
    </xdr:sp>
    <xdr:clientData/>
  </xdr:twoCellAnchor>
  <xdr:twoCellAnchor>
    <xdr:from>
      <xdr:col>14</xdr:col>
      <xdr:colOff>642032</xdr:colOff>
      <xdr:row>182</xdr:row>
      <xdr:rowOff>18361</xdr:rowOff>
    </xdr:from>
    <xdr:to>
      <xdr:col>18</xdr:col>
      <xdr:colOff>134032</xdr:colOff>
      <xdr:row>187</xdr:row>
      <xdr:rowOff>5661</xdr:rowOff>
    </xdr:to>
    <xdr:sp>
      <xdr:nvSpPr>
        <xdr:cNvPr id="13" name="Shape 13"/>
        <xdr:cNvSpPr/>
      </xdr:nvSpPr>
      <xdr:spPr>
        <a:xfrm>
          <a:off x="11310032" y="30066561"/>
          <a:ext cx="2540001" cy="812801"/>
        </a:xfrm>
        <a:prstGeom prst="rect">
          <a:avLst/>
        </a:prstGeom>
        <a:gradFill flip="none" rotWithShape="1">
          <a:gsLst>
            <a:gs pos="0">
              <a:srgbClr val="FFFFD4"/>
            </a:gs>
            <a:gs pos="100000">
              <a:srgbClr val="FFFF80"/>
            </a:gs>
          </a:gsLst>
          <a:lin ang="16200000" scaled="0"/>
        </a:gradFill>
        <a:ln w="9525">
          <a:solidFill>
            <a:srgbClr val="ECECA1"/>
          </a:solidFill>
          <a:prstDash val="solid"/>
          <a:round/>
          <a:headEnd type="none" w="med" len="med"/>
          <a:tailEnd type="none" w="med" len="med"/>
        </a:ln>
        <a:effectLst>
          <a:outerShdw sx="100000" sy="100000" kx="0" ky="0" algn="b" rotWithShape="0" blurRad="63500" dist="35560" dir="2700000">
            <a:srgbClr val="808080"/>
          </a:outerShdw>
        </a:effectLst>
      </xdr:spPr>
      <xdr:txBody>
        <a:bodyPr vertOverflow="clip" horzOverflow="clip" lIns="91439" tIns="45719" rIns="91439" bIns="45719">
          <a:spAutoFit/>
        </a:bodyPr>
        <a:lstStyle/>
        <a:p>
          <a:pPr marL="0" marR="0" indent="0" algn="l" defTabSz="457200" rtl="0" latinLnBrk="0">
            <a:lnSpc>
              <a:spcPct val="100000"/>
            </a:lnSpc>
            <a:spcBef>
              <a:spcPts val="0"/>
            </a:spcBef>
            <a:spcAft>
              <a:spcPts val="0"/>
            </a:spcAft>
            <a:buClrTx/>
            <a:buSzTx/>
            <a:buFontTx/>
            <a:buNone/>
            <a:tabLst/>
            <a:defRPr/>
          </a:pPr>
          <a:r>
            <a:rPr b="0" baseline="0" cap="none" i="0" spc="0" strike="noStrike" sz="1100" u="none">
              <a:solidFill>
                <a:srgbClr val="000000"/>
              </a:solidFill>
              <a:uFillTx/>
              <a:latin typeface="+mn-lt"/>
              <a:ea typeface="+mn-ea"/>
              <a:cs typeface="+mn-cs"/>
              <a:sym typeface="Helvetica Neue"/>
            </a:rPr>
            <a:t>Stefan Pirnay:
Vrije Ammoniak
Ammoniak is zeer giftig voor koi en word door de koi uitgeademd via de kieuwen.
Het grootste gedeelte word onder invloed van de PH en de temperatuur omgezet naar ammonia welke niet giftig is voor koi.
De Ammoniak zou onder de 0,01 mg/L moeten blijven.
Indien boven de 0,01 mg/L direct actie ondernemen.</a:t>
          </a:r>
        </a:p>
      </xdr:txBody>
    </xdr:sp>
    <xdr:clientData/>
  </xdr:twoCellAnchor>
  <xdr:twoCellAnchor>
    <xdr:from>
      <xdr:col>21</xdr:col>
      <xdr:colOff>513477</xdr:colOff>
      <xdr:row>154</xdr:row>
      <xdr:rowOff>102544</xdr:rowOff>
    </xdr:from>
    <xdr:to>
      <xdr:col>25</xdr:col>
      <xdr:colOff>5477</xdr:colOff>
      <xdr:row>159</xdr:row>
      <xdr:rowOff>89844</xdr:rowOff>
    </xdr:to>
    <xdr:sp>
      <xdr:nvSpPr>
        <xdr:cNvPr id="15" name="Shape 15"/>
        <xdr:cNvSpPr/>
      </xdr:nvSpPr>
      <xdr:spPr>
        <a:xfrm>
          <a:off x="16515477" y="25527944"/>
          <a:ext cx="2540001" cy="812799"/>
        </a:xfrm>
        <a:prstGeom prst="rect">
          <a:avLst/>
        </a:prstGeom>
        <a:gradFill flip="none" rotWithShape="1">
          <a:gsLst>
            <a:gs pos="0">
              <a:srgbClr val="FFFFD4"/>
            </a:gs>
            <a:gs pos="100000">
              <a:srgbClr val="FFFF80"/>
            </a:gs>
          </a:gsLst>
          <a:lin ang="16200000" scaled="0"/>
        </a:gradFill>
        <a:ln w="9525">
          <a:solidFill>
            <a:srgbClr val="ECECA1"/>
          </a:solidFill>
          <a:prstDash val="solid"/>
          <a:round/>
          <a:headEnd type="none" w="med" len="med"/>
          <a:tailEnd type="none" w="med" len="med"/>
        </a:ln>
        <a:effectLst>
          <a:outerShdw sx="100000" sy="100000" kx="0" ky="0" algn="b" rotWithShape="0" blurRad="63500" dist="35560" dir="2700000">
            <a:srgbClr val="808080"/>
          </a:outerShdw>
        </a:effectLst>
      </xdr:spPr>
      <xdr:txBody>
        <a:bodyPr vertOverflow="clip" horzOverflow="clip" lIns="91439" tIns="45719" rIns="91439" bIns="45719">
          <a:spAutoFit/>
        </a:bodyPr>
        <a:lstStyle/>
        <a:p>
          <a:pPr marL="0" marR="0" indent="0" algn="l" defTabSz="457200" rtl="0" latinLnBrk="0">
            <a:lnSpc>
              <a:spcPct val="100000"/>
            </a:lnSpc>
            <a:spcBef>
              <a:spcPts val="0"/>
            </a:spcBef>
            <a:spcAft>
              <a:spcPts val="0"/>
            </a:spcAft>
            <a:buClrTx/>
            <a:buSzTx/>
            <a:buFontTx/>
            <a:buNone/>
            <a:tabLst/>
            <a:defRPr/>
          </a:pPr>
          <a:r>
            <a:rPr b="0" baseline="0" cap="none" i="0" spc="0" strike="noStrike" sz="1100" u="none">
              <a:solidFill>
                <a:srgbClr val="000000"/>
              </a:solidFill>
              <a:uFillTx/>
              <a:latin typeface="+mn-lt"/>
              <a:ea typeface="+mn-ea"/>
              <a:cs typeface="+mn-cs"/>
              <a:sym typeface="Helvetica Neue"/>
            </a:rPr>
            <a:t>Stefan Pirnay:
Nitriet
Nitriet is giftig voor koi.
Een waarde tot 0,15 mg/L is langdurig geen probleem voor de koi
Tussen 0,15mg\L en 0,25 mg\L is langdurig schadelijk.
Boven de 0,25mg\L direct actie ondernemen.</a:t>
          </a:r>
        </a:p>
      </xdr:txBody>
    </xdr:sp>
    <xdr:clientData/>
  </xdr:twoCellAnchor>
  <xdr:twoCellAnchor>
    <xdr:from>
      <xdr:col>21</xdr:col>
      <xdr:colOff>643081</xdr:colOff>
      <xdr:row>181</xdr:row>
      <xdr:rowOff>163090</xdr:rowOff>
    </xdr:from>
    <xdr:to>
      <xdr:col>25</xdr:col>
      <xdr:colOff>135081</xdr:colOff>
      <xdr:row>186</xdr:row>
      <xdr:rowOff>150390</xdr:rowOff>
    </xdr:to>
    <xdr:sp>
      <xdr:nvSpPr>
        <xdr:cNvPr id="17" name="Shape 17"/>
        <xdr:cNvSpPr/>
      </xdr:nvSpPr>
      <xdr:spPr>
        <a:xfrm>
          <a:off x="16645081" y="30046190"/>
          <a:ext cx="2540001" cy="812801"/>
        </a:xfrm>
        <a:prstGeom prst="rect">
          <a:avLst/>
        </a:prstGeom>
        <a:gradFill flip="none" rotWithShape="1">
          <a:gsLst>
            <a:gs pos="0">
              <a:srgbClr val="FFFFD4"/>
            </a:gs>
            <a:gs pos="100000">
              <a:srgbClr val="FFFF80"/>
            </a:gs>
          </a:gsLst>
          <a:lin ang="16200000" scaled="0"/>
        </a:gradFill>
        <a:ln w="9525">
          <a:solidFill>
            <a:srgbClr val="ECECA1"/>
          </a:solidFill>
          <a:prstDash val="solid"/>
          <a:round/>
          <a:headEnd type="none" w="med" len="med"/>
          <a:tailEnd type="none" w="med" len="med"/>
        </a:ln>
        <a:effectLst>
          <a:outerShdw sx="100000" sy="100000" kx="0" ky="0" algn="b" rotWithShape="0" blurRad="63500" dist="35560" dir="2700000">
            <a:srgbClr val="808080"/>
          </a:outerShdw>
        </a:effectLst>
      </xdr:spPr>
      <xdr:txBody>
        <a:bodyPr vertOverflow="clip" horzOverflow="clip" lIns="91439" tIns="45719" rIns="91439" bIns="45719">
          <a:spAutoFit/>
        </a:bodyPr>
        <a:lstStyle/>
        <a:p>
          <a:pPr marL="0" marR="0" indent="0" algn="l" defTabSz="457200" rtl="0" latinLnBrk="0">
            <a:lnSpc>
              <a:spcPct val="100000"/>
            </a:lnSpc>
            <a:spcBef>
              <a:spcPts val="0"/>
            </a:spcBef>
            <a:spcAft>
              <a:spcPts val="0"/>
            </a:spcAft>
            <a:buClrTx/>
            <a:buSzTx/>
            <a:buFontTx/>
            <a:buNone/>
            <a:tabLst/>
            <a:defRPr/>
          </a:pPr>
          <a:r>
            <a:rPr b="0" baseline="0" cap="none" i="0" spc="0" strike="noStrike" sz="1100" u="none">
              <a:solidFill>
                <a:srgbClr val="000000"/>
              </a:solidFill>
              <a:uFillTx/>
              <a:latin typeface="+mn-lt"/>
              <a:ea typeface="+mn-ea"/>
              <a:cs typeface="+mn-cs"/>
              <a:sym typeface="Helvetica Neue"/>
            </a:rPr>
            <a:t>Stefan Pirnay:
Nitriet
Nitriet is giftig voor koi.
Een waarde tot 0,15 mg/L is langdurig geen probleem voor de koi
Tussen 0,15mg\L en 0,25 mg\L is langdurig schadelijk.
Boven de 0,25mg\L direct actie ondernemen.</a:t>
          </a:r>
        </a:p>
      </xdr:txBody>
    </xdr:sp>
    <xdr:clientData/>
  </xdr:twoCellAnchor>
  <xdr:twoCellAnchor>
    <xdr:from>
      <xdr:col>28</xdr:col>
      <xdr:colOff>367131</xdr:colOff>
      <xdr:row>154</xdr:row>
      <xdr:rowOff>66927</xdr:rowOff>
    </xdr:from>
    <xdr:to>
      <xdr:col>31</xdr:col>
      <xdr:colOff>621131</xdr:colOff>
      <xdr:row>159</xdr:row>
      <xdr:rowOff>54227</xdr:rowOff>
    </xdr:to>
    <xdr:sp>
      <xdr:nvSpPr>
        <xdr:cNvPr id="19" name="Shape 19"/>
        <xdr:cNvSpPr/>
      </xdr:nvSpPr>
      <xdr:spPr>
        <a:xfrm>
          <a:off x="21703131" y="25492327"/>
          <a:ext cx="2540001" cy="812803"/>
        </a:xfrm>
        <a:prstGeom prst="rect">
          <a:avLst/>
        </a:prstGeom>
        <a:gradFill flip="none" rotWithShape="1">
          <a:gsLst>
            <a:gs pos="0">
              <a:srgbClr val="FFFFD4"/>
            </a:gs>
            <a:gs pos="100000">
              <a:srgbClr val="FFFF80"/>
            </a:gs>
          </a:gsLst>
          <a:lin ang="16200000" scaled="0"/>
        </a:gradFill>
        <a:ln w="9525">
          <a:solidFill>
            <a:srgbClr val="ECECA1"/>
          </a:solidFill>
          <a:prstDash val="solid"/>
          <a:round/>
          <a:headEnd type="none" w="med" len="med"/>
          <a:tailEnd type="none" w="med" len="med"/>
        </a:ln>
        <a:effectLst>
          <a:outerShdw sx="100000" sy="100000" kx="0" ky="0" algn="b" rotWithShape="0" blurRad="63500" dist="35560" dir="2700000">
            <a:srgbClr val="808080"/>
          </a:outerShdw>
        </a:effectLst>
      </xdr:spPr>
      <xdr:txBody>
        <a:bodyPr vertOverflow="clip" horzOverflow="clip" lIns="91439" tIns="45719" rIns="91439" bIns="45719">
          <a:spAutoFit/>
        </a:bodyPr>
        <a:lstStyle/>
        <a:p>
          <a:pPr marL="0" marR="0" indent="0" algn="l" defTabSz="457200" rtl="0" latinLnBrk="0">
            <a:lnSpc>
              <a:spcPct val="100000"/>
            </a:lnSpc>
            <a:spcBef>
              <a:spcPts val="0"/>
            </a:spcBef>
            <a:spcAft>
              <a:spcPts val="0"/>
            </a:spcAft>
            <a:buClrTx/>
            <a:buSzTx/>
            <a:buFontTx/>
            <a:buNone/>
            <a:tabLst/>
            <a:defRPr/>
          </a:pPr>
          <a:r>
            <a:rPr b="0" baseline="0" cap="none" i="0" spc="0" strike="noStrike" sz="1100" u="none">
              <a:solidFill>
                <a:srgbClr val="000000"/>
              </a:solidFill>
              <a:uFillTx/>
              <a:latin typeface="+mn-lt"/>
              <a:ea typeface="+mn-ea"/>
              <a:cs typeface="+mn-cs"/>
              <a:sym typeface="Helvetica Neue"/>
            </a:rPr>
            <a:t>Stefan Pirnay:
Temperatuur van het water.
Onder de 10C niet meer voeren.
Tussen de 10C en 20C graden het voeren langzaam verhogen
Van 20 tot 28C maximaal voeren.
Boven de 28c zeer weinig voeren
In het najaar mag vol worden doorgevoerd totdat het water onder de 16C komt dan langzaam afbouwen.
Indien de temperatuur onder de 8 of 6 graden zakt niet meer voeren (afhankelijk van voer).
Pas weer beginnen indien het water stabiel op 10C of hoger is.</a:t>
          </a:r>
        </a:p>
      </xdr:txBody>
    </xdr:sp>
    <xdr:clientData/>
  </xdr:twoCellAnchor>
  <xdr:twoCellAnchor>
    <xdr:from>
      <xdr:col>28</xdr:col>
      <xdr:colOff>496734</xdr:colOff>
      <xdr:row>181</xdr:row>
      <xdr:rowOff>164079</xdr:rowOff>
    </xdr:from>
    <xdr:to>
      <xdr:col>31</xdr:col>
      <xdr:colOff>750734</xdr:colOff>
      <xdr:row>186</xdr:row>
      <xdr:rowOff>151379</xdr:rowOff>
    </xdr:to>
    <xdr:sp>
      <xdr:nvSpPr>
        <xdr:cNvPr id="21" name="Shape 21"/>
        <xdr:cNvSpPr/>
      </xdr:nvSpPr>
      <xdr:spPr>
        <a:xfrm>
          <a:off x="21832734" y="30047179"/>
          <a:ext cx="2540001" cy="812801"/>
        </a:xfrm>
        <a:prstGeom prst="rect">
          <a:avLst/>
        </a:prstGeom>
        <a:gradFill flip="none" rotWithShape="1">
          <a:gsLst>
            <a:gs pos="0">
              <a:srgbClr val="FFFFD4"/>
            </a:gs>
            <a:gs pos="100000">
              <a:srgbClr val="FFFF80"/>
            </a:gs>
          </a:gsLst>
          <a:lin ang="16200000" scaled="0"/>
        </a:gradFill>
        <a:ln w="9525">
          <a:solidFill>
            <a:srgbClr val="ECECA1"/>
          </a:solidFill>
          <a:prstDash val="solid"/>
          <a:round/>
          <a:headEnd type="none" w="med" len="med"/>
          <a:tailEnd type="none" w="med" len="med"/>
        </a:ln>
        <a:effectLst>
          <a:outerShdw sx="100000" sy="100000" kx="0" ky="0" algn="b" rotWithShape="0" blurRad="63500" dist="35560" dir="2700000">
            <a:srgbClr val="808080"/>
          </a:outerShdw>
        </a:effectLst>
      </xdr:spPr>
      <xdr:txBody>
        <a:bodyPr vertOverflow="clip" horzOverflow="clip" lIns="91439" tIns="45719" rIns="91439" bIns="45719">
          <a:spAutoFit/>
        </a:bodyPr>
        <a:lstStyle/>
        <a:p>
          <a:pPr marL="0" marR="0" indent="0" algn="l" defTabSz="457200" rtl="0" latinLnBrk="0">
            <a:lnSpc>
              <a:spcPct val="100000"/>
            </a:lnSpc>
            <a:spcBef>
              <a:spcPts val="0"/>
            </a:spcBef>
            <a:spcAft>
              <a:spcPts val="0"/>
            </a:spcAft>
            <a:buClrTx/>
            <a:buSzTx/>
            <a:buFontTx/>
            <a:buNone/>
            <a:tabLst/>
            <a:defRPr/>
          </a:pPr>
          <a:r>
            <a:rPr b="0" baseline="0" cap="none" i="0" spc="0" strike="noStrike" sz="1100" u="none">
              <a:solidFill>
                <a:srgbClr val="000000"/>
              </a:solidFill>
              <a:uFillTx/>
              <a:latin typeface="+mn-lt"/>
              <a:ea typeface="+mn-ea"/>
              <a:cs typeface="+mn-cs"/>
              <a:sym typeface="Helvetica Neue"/>
            </a:rPr>
            <a:t>Stefan Pirnay:
Temperatuur van het water.
Onder de 10C niet meer voeren.
Tussen de 10C en 20C graden het voeren langzaam verhogen
Van 20 tot 28C maximaal voeren.
Boven de 28c zeer weinig voeren
In een binnenbak idealiter de temperatuur niet onder de 16C laten komen,
Het afweer systeem van de koi blijft dan optimaal, en er kan redelijk doorgevoerd worden.
De ideale groeitemperatuur is 23C tot 25C</a:t>
          </a:r>
        </a:p>
      </xdr:txBody>
    </xdr:sp>
    <xdr:clientData/>
  </xdr:twoCellAnchor>
</xdr:wsDr>
</file>

<file path=xl/theme/theme1.xml><?xml version="1.0" encoding="utf-8"?>
<a:theme xmlns:a="http://schemas.openxmlformats.org/drawingml/2006/main" xmlns:r="http://schemas.openxmlformats.org/officeDocument/2006/relationships" name="Blank">
  <a:themeElements>
    <a:clrScheme name="Blank">
      <a:dk1>
        <a:srgbClr val="000000"/>
      </a:dk1>
      <a:lt1>
        <a:srgbClr val="FFFFFF"/>
      </a:lt1>
      <a:dk2>
        <a:srgbClr val="5E5E5E"/>
      </a:dk2>
      <a:lt2>
        <a:srgbClr val="D5D5D5"/>
      </a:lt2>
      <a:accent1>
        <a:srgbClr val="00A2FF"/>
      </a:accent1>
      <a:accent2>
        <a:srgbClr val="16E7CF"/>
      </a:accent2>
      <a:accent3>
        <a:srgbClr val="61D836"/>
      </a:accent3>
      <a:accent4>
        <a:srgbClr val="FFD932"/>
      </a:accent4>
      <a:accent5>
        <a:srgbClr val="FF644E"/>
      </a:accent5>
      <a:accent6>
        <a:srgbClr val="FF42A1"/>
      </a:accent6>
      <a:hlink>
        <a:srgbClr val="0000FF"/>
      </a:hlink>
      <a:folHlink>
        <a:srgbClr val="FF00FF"/>
      </a:folHlink>
    </a:clrScheme>
    <a:fontScheme name="Blank">
      <a:majorFont>
        <a:latin typeface="Helvetica Neue"/>
        <a:ea typeface="Helvetica Neue"/>
        <a:cs typeface="Helvetica Neue"/>
      </a:majorFont>
      <a:minorFont>
        <a:latin typeface="Helvetica Neue"/>
        <a:ea typeface="Helvetica Neue"/>
        <a:cs typeface="Helvetica Neue"/>
      </a:minorFont>
    </a:fontScheme>
    <a:fmtScheme name="Blank">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000000"/>
        </a:solidFill>
        <a:ln w="12700" cap="flat">
          <a:noFill/>
          <a:miter lim="400000"/>
        </a:ln>
        <a:effectLst/>
        <a:sp3d/>
      </a:spPr>
      <a:bodyPr rot="0" spcFirstLastPara="1" vertOverflow="overflow" horzOverflow="overflow" vert="horz" wrap="square" lIns="50800" tIns="50800" rIns="50800" bIns="50800" numCol="1" spcCol="38100" rtlCol="0" anchor="ctr" upright="0">
        <a:spAutoFit/>
      </a:bodyPr>
      <a:lstStyle>
        <a:defPPr marL="0" marR="0" indent="0" algn="ctr" defTabSz="584200" rtl="0" fontAlgn="auto" latinLnBrk="0" hangingPunct="0">
          <a:lnSpc>
            <a:spcPct val="100000"/>
          </a:lnSpc>
          <a:spcBef>
            <a:spcPts val="0"/>
          </a:spcBef>
          <a:spcAft>
            <a:spcPts val="0"/>
          </a:spcAft>
          <a:buClrTx/>
          <a:buSzTx/>
          <a:buFontTx/>
          <a:buNone/>
          <a:tabLst/>
          <a:defRPr b="0" baseline="0" cap="none" i="0" spc="0" strike="noStrike" sz="1200" u="none" kumimoji="0" normalizeH="0">
            <a:ln>
              <a:noFill/>
            </a:ln>
            <a:solidFill>
              <a:srgbClr val="FFFFFF"/>
            </a:solidFill>
            <a:effectLst/>
            <a:uFillTx/>
            <a:latin typeface="Helvetica Neue Medium"/>
            <a:ea typeface="Helvetica Neue Medium"/>
            <a:cs typeface="Helvetica Neue Medium"/>
            <a:sym typeface="Helvetica Neue Medium"/>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12700" cap="flat">
          <a:solidFill>
            <a:srgbClr val="000000"/>
          </a:solidFill>
          <a:prstDash val="solid"/>
          <a:miter lim="400000"/>
        </a:ln>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50800" tIns="50800" rIns="50800" bIns="50800" numCol="1" spcCol="38100" rtlCol="0" anchor="t" upright="0">
        <a:spAutoFit/>
      </a:bodyPr>
      <a:lstStyle>
        <a:defPPr marL="0" marR="0" indent="0" algn="l" defTabSz="4572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_rels/sheet4.xml.rels><?xml version="1.0" encoding="UTF-8"?>
<Relationships xmlns="http://schemas.openxmlformats.org/package/2006/relationships"><Relationship Id="rId1" Type="http://schemas.openxmlformats.org/officeDocument/2006/relationships/drawing" Target="../drawings/drawing1.xml"/></Relationships>

</file>

<file path=xl/worksheets/sheet1.xml><?xml version="1.0" encoding="utf-8"?>
<worksheet xmlns:r="http://schemas.openxmlformats.org/officeDocument/2006/relationships" xmlns="http://schemas.openxmlformats.org/spreadsheetml/2006/main">
  <sheetViews>
    <sheetView workbookViewId="0" showGridLines="0" defaultGridColor="1"/>
  </sheetViews>
  <sheetFormatPr defaultColWidth="10" defaultRowHeight="13" customHeight="1" outlineLevelRow="0" outlineLevelCol="0"/>
  <cols>
    <col min="1" max="1" width="2" customWidth="1"/>
    <col min="2" max="4" width="33.6016" customWidth="1"/>
  </cols>
  <sheetData>
    <row r="3" ht="50" customHeight="1">
      <c r="B3" t="s" s="1">
        <v>0</v>
      </c>
      <c r="C3"/>
      <c r="D3"/>
    </row>
    <row r="7">
      <c r="B7" t="s" s="2">
        <v>1</v>
      </c>
      <c r="C7" t="s" s="2">
        <v>2</v>
      </c>
      <c r="D7" t="s" s="2">
        <v>3</v>
      </c>
    </row>
    <row r="9">
      <c r="B9" t="s" s="3">
        <v>4</v>
      </c>
      <c r="C9" s="3"/>
      <c r="D9" s="3"/>
    </row>
    <row r="10">
      <c r="B10" s="4"/>
      <c r="C10" t="s" s="4">
        <v>5</v>
      </c>
      <c r="D10" t="s" s="5">
        <v>6</v>
      </c>
    </row>
    <row r="11">
      <c r="B11" s="4"/>
      <c r="C11" t="s" s="4">
        <v>62</v>
      </c>
      <c r="D11" t="s" s="5">
        <v>63</v>
      </c>
    </row>
    <row r="12">
      <c r="B12" s="4"/>
      <c r="C12" t="s" s="4">
        <v>82</v>
      </c>
      <c r="D12" t="s" s="5">
        <v>83</v>
      </c>
    </row>
    <row r="13">
      <c r="B13" t="s" s="3">
        <v>84</v>
      </c>
      <c r="C13" s="3"/>
      <c r="D13" s="3"/>
    </row>
    <row r="14">
      <c r="B14" s="4"/>
      <c r="C14" t="s" s="4">
        <v>85</v>
      </c>
      <c r="D14" t="s" s="5">
        <v>86</v>
      </c>
    </row>
    <row r="15">
      <c r="B15" s="4"/>
      <c r="C15" t="s" s="4">
        <v>94</v>
      </c>
      <c r="D15" t="s" s="5">
        <v>95</v>
      </c>
    </row>
  </sheetData>
  <mergeCells count="1">
    <mergeCell ref="B3:D3"/>
  </mergeCells>
  <hyperlinks>
    <hyperlink ref="D10" location="'Waterwaardes Vijver(s) - Vijver'!R2C1" tooltip="" display="Waterwaardes Vijver(s) - Vijver"/>
    <hyperlink ref="D11" location="'Waterwaardes Vijver(s) - Binnen'!R2C1" tooltip="" display="Waterwaardes Vijver(s) - Binnen"/>
    <hyperlink ref="D12" location="'Waterwaardes Vijver(s) - Tekeni'!R1C1" tooltip="" display="Waterwaardes Vijver(s) - Tekeni"/>
    <hyperlink ref="D14" location="'Rekentabel - Vijver'!R2C1" tooltip="" display="Rekentabel - Vijver"/>
    <hyperlink ref="D15" location="'Rekentabel - Binnenbak 2m3'!R2C1" tooltip="" display="Rekentabel - Binnenbak 2m3"/>
  </hyperlinks>
</worksheet>
</file>

<file path=xl/worksheets/sheet2.xml><?xml version="1.0" encoding="utf-8"?>
<worksheet xmlns:r="http://schemas.openxmlformats.org/officeDocument/2006/relationships" xmlns="http://schemas.openxmlformats.org/spreadsheetml/2006/main">
  <dimension ref="A2:R37"/>
  <sheetViews>
    <sheetView workbookViewId="0" showGridLines="0" defaultGridColor="1">
      <pane topLeftCell="B3" xSplit="1" ySplit="2" activePane="bottomRight" state="frozen"/>
    </sheetView>
  </sheetViews>
  <sheetFormatPr defaultColWidth="16.3333" defaultRowHeight="19.9" customHeight="1" outlineLevelRow="0" outlineLevelCol="0"/>
  <cols>
    <col min="1" max="1" width="9.35938" style="6" customWidth="1"/>
    <col min="2" max="2" width="13.6172" style="6" customWidth="1"/>
    <col min="3" max="17" width="16.3516" style="6" customWidth="1"/>
    <col min="18" max="18" width="83.4531" style="6" customWidth="1"/>
    <col min="19" max="16384" width="16.3516" style="6" customWidth="1"/>
  </cols>
  <sheetData>
    <row r="1" ht="27.65" customHeight="1">
      <c r="A1" t="s" s="7">
        <v>5</v>
      </c>
      <c r="B1" s="7"/>
      <c r="C1" s="7"/>
      <c r="D1" s="7"/>
      <c r="E1" s="7"/>
      <c r="F1" s="7"/>
      <c r="G1" s="7"/>
      <c r="H1" s="7"/>
      <c r="I1" s="7"/>
      <c r="J1" s="7"/>
      <c r="K1" s="7"/>
      <c r="L1" s="7"/>
      <c r="M1" s="7"/>
      <c r="N1" s="7"/>
      <c r="O1" s="7"/>
      <c r="P1" s="7"/>
      <c r="Q1" s="7"/>
      <c r="R1" s="7"/>
    </row>
    <row r="2" ht="32.25" customHeight="1">
      <c r="A2" t="s" s="8">
        <v>7</v>
      </c>
      <c r="B2" t="s" s="8">
        <v>8</v>
      </c>
      <c r="C2" t="s" s="8">
        <v>9</v>
      </c>
      <c r="D2" t="s" s="8">
        <v>10</v>
      </c>
      <c r="E2" t="s" s="8">
        <v>11</v>
      </c>
      <c r="F2" t="s" s="8">
        <v>12</v>
      </c>
      <c r="G2" t="s" s="8">
        <v>13</v>
      </c>
      <c r="H2" t="s" s="8">
        <v>14</v>
      </c>
      <c r="I2" t="s" s="8">
        <v>15</v>
      </c>
      <c r="J2" t="s" s="8">
        <v>16</v>
      </c>
      <c r="K2" t="s" s="8">
        <v>17</v>
      </c>
      <c r="L2" t="s" s="8">
        <v>18</v>
      </c>
      <c r="M2" t="s" s="8">
        <v>19</v>
      </c>
      <c r="N2" t="s" s="8">
        <v>20</v>
      </c>
      <c r="O2" t="s" s="8">
        <v>21</v>
      </c>
      <c r="P2" t="s" s="8">
        <v>22</v>
      </c>
      <c r="Q2" t="s" s="8">
        <v>23</v>
      </c>
      <c r="R2" t="s" s="8">
        <v>24</v>
      </c>
    </row>
    <row r="3" ht="20.25" customHeight="1">
      <c r="A3" t="s" s="9">
        <v>25</v>
      </c>
      <c r="B3" s="10">
        <v>43831</v>
      </c>
      <c r="C3" s="11"/>
      <c r="D3" s="11"/>
      <c r="E3" s="12"/>
      <c r="F3" s="13"/>
      <c r="G3" s="14">
        <f>'Rekentabel - Vijver'!C3</f>
        <v>0</v>
      </c>
      <c r="H3" s="15"/>
      <c r="I3" s="16">
        <f>'Rekentabel - Vijver'!D3</f>
        <v>0</v>
      </c>
      <c r="J3" s="15"/>
      <c r="K3" s="13"/>
      <c r="L3" s="13"/>
      <c r="M3" s="15"/>
      <c r="N3" s="15"/>
      <c r="O3" s="13"/>
      <c r="P3" s="13">
        <f>'Rekentabel - Vijver'!G3-'Rekentabel - Vijver'!H3</f>
        <v>0</v>
      </c>
      <c r="Q3" s="17"/>
      <c r="R3" s="17"/>
    </row>
    <row r="4" ht="20.05" customHeight="1">
      <c r="A4" t="s" s="18">
        <v>26</v>
      </c>
      <c r="B4" s="19">
        <v>43862</v>
      </c>
      <c r="C4" s="20"/>
      <c r="D4" s="20"/>
      <c r="E4" s="21"/>
      <c r="F4" s="22"/>
      <c r="G4" s="23">
        <f>'Rekentabel - Vijver'!C4</f>
        <v>0</v>
      </c>
      <c r="H4" s="24"/>
      <c r="I4" s="25">
        <f>'Rekentabel - Vijver'!D4</f>
        <v>0</v>
      </c>
      <c r="J4" s="24"/>
      <c r="K4" s="22"/>
      <c r="L4" s="22"/>
      <c r="M4" s="24"/>
      <c r="N4" s="24"/>
      <c r="O4" s="22"/>
      <c r="P4" s="22">
        <f>'Rekentabel - Vijver'!G4-'Rekentabel - Vijver'!H4</f>
        <v>0</v>
      </c>
      <c r="Q4" s="26"/>
      <c r="R4" s="26"/>
    </row>
    <row r="5" ht="20.05" customHeight="1">
      <c r="A5" t="s" s="18">
        <v>27</v>
      </c>
      <c r="B5" s="19">
        <v>43891</v>
      </c>
      <c r="C5" s="20"/>
      <c r="D5" s="20"/>
      <c r="E5" s="21"/>
      <c r="F5" s="22"/>
      <c r="G5" s="23">
        <f>'Rekentabel - Vijver'!C5</f>
        <v>0</v>
      </c>
      <c r="H5" s="24"/>
      <c r="I5" s="25">
        <f>'Rekentabel - Vijver'!D5</f>
        <v>0</v>
      </c>
      <c r="J5" s="24"/>
      <c r="K5" s="22"/>
      <c r="L5" s="22"/>
      <c r="M5" s="24"/>
      <c r="N5" s="24"/>
      <c r="O5" s="22"/>
      <c r="P5" s="22">
        <f>'Rekentabel - Vijver'!G5-'Rekentabel - Vijver'!H5</f>
        <v>0</v>
      </c>
      <c r="Q5" s="26"/>
      <c r="R5" s="26"/>
    </row>
    <row r="6" ht="20.05" customHeight="1">
      <c r="A6" t="s" s="18">
        <v>28</v>
      </c>
      <c r="B6" t="s" s="27">
        <v>29</v>
      </c>
      <c r="C6" s="20"/>
      <c r="D6" s="20"/>
      <c r="E6" s="21"/>
      <c r="F6" s="22"/>
      <c r="G6" s="23">
        <f>'Rekentabel - Vijver'!C6</f>
        <v>0</v>
      </c>
      <c r="H6" s="24"/>
      <c r="I6" s="25">
        <f>'Rekentabel - Vijver'!D6</f>
        <v>0</v>
      </c>
      <c r="J6" s="24"/>
      <c r="K6" s="22"/>
      <c r="L6" s="22"/>
      <c r="M6" s="24"/>
      <c r="N6" s="24"/>
      <c r="O6" s="22"/>
      <c r="P6" s="22">
        <f>'Rekentabel - Vijver'!G6-'Rekentabel - Vijver'!H6</f>
        <v>0</v>
      </c>
      <c r="Q6" s="26"/>
      <c r="R6" s="26"/>
    </row>
    <row r="7" ht="20.05" customHeight="1">
      <c r="A7" t="s" s="18">
        <v>30</v>
      </c>
      <c r="B7" t="s" s="27">
        <v>31</v>
      </c>
      <c r="C7" s="20"/>
      <c r="D7" s="20"/>
      <c r="E7" s="21"/>
      <c r="F7" s="22"/>
      <c r="G7" s="23">
        <f>'Rekentabel - Vijver'!C7</f>
        <v>0</v>
      </c>
      <c r="H7" s="24"/>
      <c r="I7" s="25">
        <f>'Rekentabel - Vijver'!D7</f>
        <v>0</v>
      </c>
      <c r="J7" s="24"/>
      <c r="K7" s="22"/>
      <c r="L7" s="22"/>
      <c r="M7" s="24"/>
      <c r="N7" s="24"/>
      <c r="O7" s="22"/>
      <c r="P7" s="22">
        <f>'Rekentabel - Vijver'!G7-'Rekentabel - Vijver'!H7</f>
        <v>0</v>
      </c>
      <c r="Q7" s="26"/>
      <c r="R7" s="26"/>
    </row>
    <row r="8" ht="20.05" customHeight="1">
      <c r="A8" t="s" s="18">
        <v>32</v>
      </c>
      <c r="B8" s="28">
        <v>43953</v>
      </c>
      <c r="C8" s="20"/>
      <c r="D8" s="20"/>
      <c r="E8" s="21"/>
      <c r="F8" s="22"/>
      <c r="G8" s="23">
        <f>'Rekentabel - Vijver'!C8</f>
        <v>0</v>
      </c>
      <c r="H8" s="24"/>
      <c r="I8" s="25">
        <f>'Rekentabel - Vijver'!D8</f>
        <v>0</v>
      </c>
      <c r="J8" s="24"/>
      <c r="K8" s="22"/>
      <c r="L8" s="22"/>
      <c r="M8" s="24"/>
      <c r="N8" s="24"/>
      <c r="O8" s="22"/>
      <c r="P8" s="22">
        <f>'Rekentabel - Vijver'!G8-'Rekentabel - Vijver'!H8</f>
        <v>0</v>
      </c>
      <c r="Q8" s="26"/>
      <c r="R8" s="26"/>
    </row>
    <row r="9" ht="20.05" customHeight="1">
      <c r="A9" t="s" s="18">
        <v>33</v>
      </c>
      <c r="B9" s="29">
        <v>43960</v>
      </c>
      <c r="C9" s="20"/>
      <c r="D9" s="20"/>
      <c r="E9" s="21"/>
      <c r="F9" s="22"/>
      <c r="G9" s="23">
        <f>'Rekentabel - Vijver'!C9</f>
        <v>0</v>
      </c>
      <c r="H9" s="24"/>
      <c r="I9" s="25">
        <f>'Rekentabel - Vijver'!D9</f>
        <v>0</v>
      </c>
      <c r="J9" s="24"/>
      <c r="K9" s="22"/>
      <c r="L9" s="22"/>
      <c r="M9" s="24"/>
      <c r="N9" s="24"/>
      <c r="O9" s="22"/>
      <c r="P9" s="22">
        <f>'Rekentabel - Vijver'!G9-'Rekentabel - Vijver'!H9</f>
        <v>0</v>
      </c>
      <c r="Q9" s="26"/>
      <c r="R9" s="26"/>
    </row>
    <row r="10" ht="20.05" customHeight="1">
      <c r="A10" t="s" s="18">
        <v>34</v>
      </c>
      <c r="B10" s="29">
        <v>43967</v>
      </c>
      <c r="C10" s="20"/>
      <c r="D10" s="20"/>
      <c r="E10" s="21"/>
      <c r="F10" s="22"/>
      <c r="G10" s="23">
        <f>'Rekentabel - Vijver'!C10</f>
        <v>0</v>
      </c>
      <c r="H10" s="24"/>
      <c r="I10" s="25">
        <f>'Rekentabel - Vijver'!D10</f>
        <v>0</v>
      </c>
      <c r="J10" s="24"/>
      <c r="K10" s="22"/>
      <c r="L10" s="22"/>
      <c r="M10" s="24"/>
      <c r="N10" s="24"/>
      <c r="O10" s="22"/>
      <c r="P10" s="22">
        <f>'Rekentabel - Vijver'!G10-'Rekentabel - Vijver'!H10</f>
        <v>0</v>
      </c>
      <c r="Q10" s="26"/>
      <c r="R10" s="26"/>
    </row>
    <row r="11" ht="20.05" customHeight="1">
      <c r="A11" t="s" s="18">
        <v>35</v>
      </c>
      <c r="B11" s="29">
        <v>43974</v>
      </c>
      <c r="C11" s="20"/>
      <c r="D11" s="20"/>
      <c r="E11" s="21"/>
      <c r="F11" s="22"/>
      <c r="G11" s="23">
        <f>'Rekentabel - Vijver'!C11</f>
        <v>0</v>
      </c>
      <c r="H11" s="24"/>
      <c r="I11" s="25">
        <f>'Rekentabel - Vijver'!D11</f>
        <v>0</v>
      </c>
      <c r="J11" s="24"/>
      <c r="K11" s="22"/>
      <c r="L11" s="22"/>
      <c r="M11" s="24"/>
      <c r="N11" s="24"/>
      <c r="O11" s="22"/>
      <c r="P11" s="22">
        <f>'Rekentabel - Vijver'!G11-'Rekentabel - Vijver'!H11</f>
        <v>0</v>
      </c>
      <c r="Q11" s="26"/>
      <c r="R11" s="26"/>
    </row>
    <row r="12" ht="20.05" customHeight="1">
      <c r="A12" t="s" s="18">
        <v>36</v>
      </c>
      <c r="B12" s="29">
        <v>43981</v>
      </c>
      <c r="C12" s="20"/>
      <c r="D12" s="20"/>
      <c r="E12" s="21"/>
      <c r="F12" s="22"/>
      <c r="G12" s="23">
        <f>'Rekentabel - Vijver'!C12</f>
        <v>0</v>
      </c>
      <c r="H12" s="24"/>
      <c r="I12" s="25">
        <f>'Rekentabel - Vijver'!D12</f>
        <v>0</v>
      </c>
      <c r="J12" s="24"/>
      <c r="K12" s="22"/>
      <c r="L12" s="22"/>
      <c r="M12" s="24"/>
      <c r="N12" s="24"/>
      <c r="O12" s="22"/>
      <c r="P12" s="22">
        <f>'Rekentabel - Vijver'!G12-'Rekentabel - Vijver'!H12</f>
        <v>0</v>
      </c>
      <c r="Q12" s="26"/>
      <c r="R12" s="26"/>
    </row>
    <row r="13" ht="20.05" customHeight="1">
      <c r="A13" t="s" s="18">
        <v>37</v>
      </c>
      <c r="B13" s="29">
        <v>43988</v>
      </c>
      <c r="C13" s="20"/>
      <c r="D13" s="20"/>
      <c r="E13" s="21"/>
      <c r="F13" s="22"/>
      <c r="G13" s="23">
        <f>'Rekentabel - Vijver'!C13</f>
        <v>0</v>
      </c>
      <c r="H13" s="24"/>
      <c r="I13" s="25">
        <f>'Rekentabel - Vijver'!D13</f>
        <v>0</v>
      </c>
      <c r="J13" s="24"/>
      <c r="K13" s="22"/>
      <c r="L13" s="22"/>
      <c r="M13" s="24"/>
      <c r="N13" s="24"/>
      <c r="O13" s="22"/>
      <c r="P13" s="22">
        <f>'Rekentabel - Vijver'!G13-'Rekentabel - Vijver'!H13</f>
        <v>0</v>
      </c>
      <c r="Q13" s="26"/>
      <c r="R13" s="26"/>
    </row>
    <row r="14" ht="20.05" customHeight="1">
      <c r="A14" t="s" s="18">
        <v>38</v>
      </c>
      <c r="B14" s="29">
        <v>43995</v>
      </c>
      <c r="C14" s="20"/>
      <c r="D14" s="20"/>
      <c r="E14" s="21"/>
      <c r="F14" s="22"/>
      <c r="G14" s="23">
        <f>'Rekentabel - Vijver'!C14</f>
        <v>0</v>
      </c>
      <c r="H14" s="24"/>
      <c r="I14" s="25">
        <f>'Rekentabel - Vijver'!D14</f>
        <v>0</v>
      </c>
      <c r="J14" s="24"/>
      <c r="K14" s="22"/>
      <c r="L14" s="22"/>
      <c r="M14" s="24"/>
      <c r="N14" s="24"/>
      <c r="O14" s="22"/>
      <c r="P14" s="22">
        <f>'Rekentabel - Vijver'!G14-'Rekentabel - Vijver'!H14</f>
        <v>0</v>
      </c>
      <c r="Q14" s="26"/>
      <c r="R14" s="26"/>
    </row>
    <row r="15" ht="20.05" customHeight="1">
      <c r="A15" t="s" s="18">
        <v>39</v>
      </c>
      <c r="B15" s="29">
        <v>44002</v>
      </c>
      <c r="C15" s="20"/>
      <c r="D15" s="20"/>
      <c r="E15" s="21"/>
      <c r="F15" s="22"/>
      <c r="G15" s="23">
        <f>'Rekentabel - Vijver'!C15</f>
        <v>0</v>
      </c>
      <c r="H15" s="24"/>
      <c r="I15" s="25">
        <f>'Rekentabel - Vijver'!D15</f>
        <v>0</v>
      </c>
      <c r="J15" s="24"/>
      <c r="K15" s="22"/>
      <c r="L15" s="22"/>
      <c r="M15" s="24"/>
      <c r="N15" s="24"/>
      <c r="O15" s="22"/>
      <c r="P15" s="22">
        <f>'Rekentabel - Vijver'!G15-'Rekentabel - Vijver'!H15</f>
        <v>0</v>
      </c>
      <c r="Q15" s="26"/>
      <c r="R15" s="26"/>
    </row>
    <row r="16" ht="20.05" customHeight="1">
      <c r="A16" t="s" s="18">
        <v>40</v>
      </c>
      <c r="B16" s="29">
        <v>44010</v>
      </c>
      <c r="C16" s="20"/>
      <c r="D16" s="20"/>
      <c r="E16" s="21"/>
      <c r="F16" s="22"/>
      <c r="G16" s="23">
        <f>'Rekentabel - Vijver'!C16</f>
        <v>0</v>
      </c>
      <c r="H16" s="24"/>
      <c r="I16" s="25">
        <f>'Rekentabel - Vijver'!D16</f>
        <v>0</v>
      </c>
      <c r="J16" s="24"/>
      <c r="K16" s="22"/>
      <c r="L16" s="22"/>
      <c r="M16" s="24"/>
      <c r="N16" s="24"/>
      <c r="O16" s="22"/>
      <c r="P16" s="22">
        <f>'Rekentabel - Vijver'!G16-'Rekentabel - Vijver'!H16</f>
        <v>0</v>
      </c>
      <c r="Q16" s="26"/>
      <c r="R16" s="26"/>
    </row>
    <row r="17" ht="20.05" customHeight="1">
      <c r="A17" t="s" s="18">
        <v>41</v>
      </c>
      <c r="B17" s="29">
        <v>44016</v>
      </c>
      <c r="C17" s="20"/>
      <c r="D17" s="20"/>
      <c r="E17" s="21"/>
      <c r="F17" s="22"/>
      <c r="G17" s="23">
        <f>'Rekentabel - Vijver'!C17</f>
        <v>0</v>
      </c>
      <c r="H17" s="24"/>
      <c r="I17" s="25">
        <f>'Rekentabel - Vijver'!D17</f>
        <v>0</v>
      </c>
      <c r="J17" s="24"/>
      <c r="K17" s="22"/>
      <c r="L17" s="22"/>
      <c r="M17" s="24"/>
      <c r="N17" s="24"/>
      <c r="O17" s="22"/>
      <c r="P17" s="22">
        <f>'Rekentabel - Vijver'!G17-'Rekentabel - Vijver'!H17</f>
        <v>0</v>
      </c>
      <c r="Q17" s="26"/>
      <c r="R17" s="26"/>
    </row>
    <row r="18" ht="20.05" customHeight="1">
      <c r="A18" t="s" s="18">
        <v>42</v>
      </c>
      <c r="B18" s="29">
        <v>44023</v>
      </c>
      <c r="C18" s="20"/>
      <c r="D18" s="20"/>
      <c r="E18" s="21"/>
      <c r="F18" s="22"/>
      <c r="G18" s="23">
        <f>'Rekentabel - Vijver'!C18</f>
        <v>0</v>
      </c>
      <c r="H18" s="24"/>
      <c r="I18" s="25">
        <f>'Rekentabel - Vijver'!D18</f>
        <v>0</v>
      </c>
      <c r="J18" s="24"/>
      <c r="K18" s="22"/>
      <c r="L18" s="22"/>
      <c r="M18" s="24"/>
      <c r="N18" s="24"/>
      <c r="O18" s="22"/>
      <c r="P18" s="22">
        <f>'Rekentabel - Vijver'!G18-'Rekentabel - Vijver'!H18</f>
        <v>0</v>
      </c>
      <c r="Q18" s="26"/>
      <c r="R18" s="26"/>
    </row>
    <row r="19" ht="20.05" customHeight="1">
      <c r="A19" t="s" s="18">
        <v>43</v>
      </c>
      <c r="B19" s="29">
        <v>44030</v>
      </c>
      <c r="C19" s="20"/>
      <c r="D19" s="20"/>
      <c r="E19" s="21"/>
      <c r="F19" s="22"/>
      <c r="G19" s="23">
        <f>'Rekentabel - Vijver'!C19</f>
        <v>0</v>
      </c>
      <c r="H19" s="24"/>
      <c r="I19" s="25">
        <f>'Rekentabel - Vijver'!D19</f>
        <v>0</v>
      </c>
      <c r="J19" s="24"/>
      <c r="K19" s="22"/>
      <c r="L19" s="22"/>
      <c r="M19" s="24"/>
      <c r="N19" s="24"/>
      <c r="O19" s="22"/>
      <c r="P19" s="22">
        <f>'Rekentabel - Vijver'!G19-'Rekentabel - Vijver'!H19</f>
        <v>0</v>
      </c>
      <c r="Q19" s="26"/>
      <c r="R19" s="26"/>
    </row>
    <row r="20" ht="20.05" customHeight="1">
      <c r="A20" t="s" s="18">
        <v>44</v>
      </c>
      <c r="B20" s="29">
        <v>44037</v>
      </c>
      <c r="C20" s="20"/>
      <c r="D20" s="20"/>
      <c r="E20" s="21"/>
      <c r="F20" s="22"/>
      <c r="G20" s="23">
        <f>'Rekentabel - Vijver'!C20</f>
        <v>0</v>
      </c>
      <c r="H20" s="24"/>
      <c r="I20" s="25">
        <f>'Rekentabel - Vijver'!D20</f>
        <v>0</v>
      </c>
      <c r="J20" s="24"/>
      <c r="K20" s="22"/>
      <c r="L20" s="22"/>
      <c r="M20" s="24"/>
      <c r="N20" s="24"/>
      <c r="O20" s="22"/>
      <c r="P20" s="22">
        <f>'Rekentabel - Vijver'!G20-'Rekentabel - Vijver'!H20</f>
        <v>0</v>
      </c>
      <c r="Q20" s="26"/>
      <c r="R20" s="26"/>
    </row>
    <row r="21" ht="20.05" customHeight="1">
      <c r="A21" t="s" s="18">
        <v>45</v>
      </c>
      <c r="B21" s="29">
        <v>44044</v>
      </c>
      <c r="C21" s="20"/>
      <c r="D21" s="20"/>
      <c r="E21" s="21"/>
      <c r="F21" s="22"/>
      <c r="G21" s="23">
        <f>'Rekentabel - Vijver'!C21</f>
        <v>0</v>
      </c>
      <c r="H21" s="24"/>
      <c r="I21" s="25">
        <f>'Rekentabel - Vijver'!D21</f>
        <v>0</v>
      </c>
      <c r="J21" s="24"/>
      <c r="K21" s="22"/>
      <c r="L21" s="22"/>
      <c r="M21" s="24"/>
      <c r="N21" s="24"/>
      <c r="O21" s="22"/>
      <c r="P21" s="22">
        <f>'Rekentabel - Vijver'!G21-'Rekentabel - Vijver'!H21</f>
        <v>0</v>
      </c>
      <c r="Q21" s="26"/>
      <c r="R21" s="26"/>
    </row>
    <row r="22" ht="20.05" customHeight="1">
      <c r="A22" t="s" s="18">
        <v>46</v>
      </c>
      <c r="B22" s="29">
        <v>44051</v>
      </c>
      <c r="C22" s="20"/>
      <c r="D22" s="20"/>
      <c r="E22" s="21"/>
      <c r="F22" s="22"/>
      <c r="G22" s="23">
        <f>'Rekentabel - Vijver'!C22</f>
        <v>0</v>
      </c>
      <c r="H22" s="24"/>
      <c r="I22" s="25">
        <f>'Rekentabel - Vijver'!D22</f>
        <v>0</v>
      </c>
      <c r="J22" s="24"/>
      <c r="K22" s="22"/>
      <c r="L22" s="22"/>
      <c r="M22" s="24"/>
      <c r="N22" s="24"/>
      <c r="O22" s="22"/>
      <c r="P22" s="22">
        <f>'Rekentabel - Vijver'!G22-'Rekentabel - Vijver'!H22</f>
        <v>0</v>
      </c>
      <c r="Q22" s="26"/>
      <c r="R22" s="26"/>
    </row>
    <row r="23" ht="20.05" customHeight="1">
      <c r="A23" t="s" s="18">
        <v>47</v>
      </c>
      <c r="B23" s="29">
        <v>44058</v>
      </c>
      <c r="C23" s="20"/>
      <c r="D23" s="20"/>
      <c r="E23" s="21"/>
      <c r="F23" s="22"/>
      <c r="G23" s="23">
        <f>'Rekentabel - Vijver'!C23</f>
        <v>0</v>
      </c>
      <c r="H23" s="24"/>
      <c r="I23" s="25">
        <f>'Rekentabel - Vijver'!D23</f>
        <v>0</v>
      </c>
      <c r="J23" s="24"/>
      <c r="K23" s="22"/>
      <c r="L23" s="22"/>
      <c r="M23" s="24"/>
      <c r="N23" s="24"/>
      <c r="O23" s="22"/>
      <c r="P23" s="22">
        <f>'Rekentabel - Vijver'!G23-'Rekentabel - Vijver'!H23</f>
        <v>0</v>
      </c>
      <c r="Q23" s="26"/>
      <c r="R23" s="26"/>
    </row>
    <row r="24" ht="20.05" customHeight="1">
      <c r="A24" t="s" s="18">
        <v>48</v>
      </c>
      <c r="B24" s="29">
        <v>44065</v>
      </c>
      <c r="C24" s="20"/>
      <c r="D24" s="20"/>
      <c r="E24" s="21"/>
      <c r="F24" s="22"/>
      <c r="G24" s="23">
        <f>'Rekentabel - Vijver'!C24</f>
        <v>0</v>
      </c>
      <c r="H24" s="24"/>
      <c r="I24" s="25">
        <f>'Rekentabel - Vijver'!D24</f>
        <v>0</v>
      </c>
      <c r="J24" s="24"/>
      <c r="K24" s="22"/>
      <c r="L24" s="22"/>
      <c r="M24" s="24"/>
      <c r="N24" s="24"/>
      <c r="O24" s="22"/>
      <c r="P24" s="22">
        <f>'Rekentabel - Vijver'!G24-'Rekentabel - Vijver'!H24</f>
        <v>0</v>
      </c>
      <c r="Q24" s="26"/>
      <c r="R24" s="26"/>
    </row>
    <row r="25" ht="20.05" customHeight="1">
      <c r="A25" t="s" s="18">
        <v>49</v>
      </c>
      <c r="B25" s="29">
        <v>44072</v>
      </c>
      <c r="C25" s="20"/>
      <c r="D25" s="20"/>
      <c r="E25" s="21"/>
      <c r="F25" s="22"/>
      <c r="G25" s="23">
        <f>'Rekentabel - Vijver'!C25</f>
        <v>0</v>
      </c>
      <c r="H25" s="24"/>
      <c r="I25" s="25">
        <f>'Rekentabel - Vijver'!D25</f>
        <v>0</v>
      </c>
      <c r="J25" s="24"/>
      <c r="K25" s="22"/>
      <c r="L25" s="22"/>
      <c r="M25" s="24"/>
      <c r="N25" s="24"/>
      <c r="O25" s="22"/>
      <c r="P25" s="22">
        <f>'Rekentabel - Vijver'!G25-'Rekentabel - Vijver'!H25</f>
        <v>0</v>
      </c>
      <c r="Q25" s="26"/>
      <c r="R25" s="26"/>
    </row>
    <row r="26" ht="20.05" customHeight="1">
      <c r="A26" t="s" s="18">
        <v>50</v>
      </c>
      <c r="B26" s="29">
        <v>44079</v>
      </c>
      <c r="C26" s="20"/>
      <c r="D26" s="20"/>
      <c r="E26" s="21"/>
      <c r="F26" s="22"/>
      <c r="G26" s="23">
        <f>'Rekentabel - Vijver'!C26</f>
        <v>0</v>
      </c>
      <c r="H26" s="24"/>
      <c r="I26" s="25">
        <f>'Rekentabel - Vijver'!D26</f>
        <v>0</v>
      </c>
      <c r="J26" s="24"/>
      <c r="K26" s="22"/>
      <c r="L26" s="22"/>
      <c r="M26" s="24"/>
      <c r="N26" s="24"/>
      <c r="O26" s="22"/>
      <c r="P26" s="22">
        <f>'Rekentabel - Vijver'!G26-'Rekentabel - Vijver'!H26</f>
        <v>0</v>
      </c>
      <c r="Q26" s="26"/>
      <c r="R26" s="26"/>
    </row>
    <row r="27" ht="20.05" customHeight="1">
      <c r="A27" t="s" s="18">
        <v>51</v>
      </c>
      <c r="B27" s="29">
        <v>44086</v>
      </c>
      <c r="C27" s="20"/>
      <c r="D27" s="20"/>
      <c r="E27" s="21"/>
      <c r="F27" s="22"/>
      <c r="G27" s="23">
        <f>'Rekentabel - Vijver'!C27</f>
        <v>0</v>
      </c>
      <c r="H27" s="24"/>
      <c r="I27" s="25">
        <f>'Rekentabel - Vijver'!D27</f>
        <v>0</v>
      </c>
      <c r="J27" s="24"/>
      <c r="K27" s="22"/>
      <c r="L27" s="22"/>
      <c r="M27" s="24"/>
      <c r="N27" s="24"/>
      <c r="O27" s="22"/>
      <c r="P27" s="22">
        <f>'Rekentabel - Vijver'!G27-'Rekentabel - Vijver'!H27</f>
        <v>0</v>
      </c>
      <c r="Q27" s="26"/>
      <c r="R27" s="26"/>
    </row>
    <row r="28" ht="20.05" customHeight="1">
      <c r="A28" t="s" s="18">
        <v>52</v>
      </c>
      <c r="B28" s="29">
        <v>44093</v>
      </c>
      <c r="C28" s="20"/>
      <c r="D28" s="20"/>
      <c r="E28" s="21"/>
      <c r="F28" s="22"/>
      <c r="G28" s="23">
        <f>'Rekentabel - Vijver'!C28</f>
        <v>0</v>
      </c>
      <c r="H28" s="24"/>
      <c r="I28" s="25">
        <f>'Rekentabel - Vijver'!D28</f>
        <v>0</v>
      </c>
      <c r="J28" s="24"/>
      <c r="K28" s="22"/>
      <c r="L28" s="22"/>
      <c r="M28" s="24"/>
      <c r="N28" s="24"/>
      <c r="O28" s="22"/>
      <c r="P28" s="22">
        <f>'Rekentabel - Vijver'!G28-'Rekentabel - Vijver'!H28</f>
        <v>0</v>
      </c>
      <c r="Q28" s="26"/>
      <c r="R28" s="26"/>
    </row>
    <row r="29" ht="20.05" customHeight="1">
      <c r="A29" t="s" s="18">
        <v>53</v>
      </c>
      <c r="B29" s="29">
        <v>44102</v>
      </c>
      <c r="C29" s="20"/>
      <c r="D29" s="20"/>
      <c r="E29" s="21"/>
      <c r="F29" s="22"/>
      <c r="G29" s="23">
        <f>'Rekentabel - Vijver'!C29</f>
        <v>0</v>
      </c>
      <c r="H29" s="24"/>
      <c r="I29" s="25">
        <f>'Rekentabel - Vijver'!D29</f>
        <v>0</v>
      </c>
      <c r="J29" s="24"/>
      <c r="K29" s="22"/>
      <c r="L29" s="22"/>
      <c r="M29" s="24"/>
      <c r="N29" s="24"/>
      <c r="O29" s="22"/>
      <c r="P29" s="22">
        <f>'Rekentabel - Vijver'!G29-'Rekentabel - Vijver'!H29</f>
        <v>0</v>
      </c>
      <c r="Q29" s="26"/>
      <c r="R29" s="26"/>
    </row>
    <row r="30" ht="20.05" customHeight="1">
      <c r="A30" t="s" s="18">
        <v>54</v>
      </c>
      <c r="B30" s="29">
        <v>44107</v>
      </c>
      <c r="C30" s="20"/>
      <c r="D30" s="20"/>
      <c r="E30" s="21"/>
      <c r="F30" s="22"/>
      <c r="G30" s="23">
        <f>'Rekentabel - Vijver'!C30</f>
        <v>0</v>
      </c>
      <c r="H30" s="24"/>
      <c r="I30" s="25">
        <f>'Rekentabel - Vijver'!D30</f>
        <v>0</v>
      </c>
      <c r="J30" s="24"/>
      <c r="K30" s="22"/>
      <c r="L30" s="22"/>
      <c r="M30" s="24"/>
      <c r="N30" s="24"/>
      <c r="O30" s="22"/>
      <c r="P30" s="22">
        <f>'Rekentabel - Vijver'!G30-'Rekentabel - Vijver'!H30</f>
        <v>0</v>
      </c>
      <c r="Q30" s="26"/>
      <c r="R30" s="26"/>
    </row>
    <row r="31" ht="20.05" customHeight="1">
      <c r="A31" t="s" s="18">
        <v>55</v>
      </c>
      <c r="B31" s="29">
        <v>44114</v>
      </c>
      <c r="C31" s="20"/>
      <c r="D31" s="20"/>
      <c r="E31" s="21"/>
      <c r="F31" s="22"/>
      <c r="G31" s="23">
        <f>'Rekentabel - Vijver'!C31</f>
        <v>0</v>
      </c>
      <c r="H31" s="24"/>
      <c r="I31" s="25">
        <f>'Rekentabel - Vijver'!D31</f>
        <v>0</v>
      </c>
      <c r="J31" s="24"/>
      <c r="K31" s="22"/>
      <c r="L31" s="22"/>
      <c r="M31" s="24"/>
      <c r="N31" s="24"/>
      <c r="O31" s="22"/>
      <c r="P31" s="22">
        <f>'Rekentabel - Vijver'!G31-'Rekentabel - Vijver'!H31</f>
        <v>0</v>
      </c>
      <c r="Q31" s="26"/>
      <c r="R31" s="26"/>
    </row>
    <row r="32" ht="20.05" customHeight="1">
      <c r="A32" t="s" s="18">
        <v>56</v>
      </c>
      <c r="B32" s="29">
        <v>44121</v>
      </c>
      <c r="C32" s="20"/>
      <c r="D32" s="20"/>
      <c r="E32" s="21"/>
      <c r="F32" s="22"/>
      <c r="G32" s="23">
        <f>'Rekentabel - Vijver'!C32</f>
        <v>0</v>
      </c>
      <c r="H32" s="24"/>
      <c r="I32" s="25">
        <f>'Rekentabel - Vijver'!D32</f>
        <v>0</v>
      </c>
      <c r="J32" s="24"/>
      <c r="K32" s="22"/>
      <c r="L32" s="22"/>
      <c r="M32" s="24"/>
      <c r="N32" s="24"/>
      <c r="O32" s="22"/>
      <c r="P32" s="22">
        <f>'Rekentabel - Vijver'!G32-'Rekentabel - Vijver'!H32</f>
        <v>0</v>
      </c>
      <c r="Q32" s="26"/>
      <c r="R32" s="26"/>
    </row>
    <row r="33" ht="20.05" customHeight="1">
      <c r="A33" t="s" s="18">
        <v>57</v>
      </c>
      <c r="B33" s="29">
        <v>44128</v>
      </c>
      <c r="C33" s="20"/>
      <c r="D33" s="20"/>
      <c r="E33" s="21"/>
      <c r="F33" s="22"/>
      <c r="G33" s="23">
        <f>'Rekentabel - Vijver'!C33</f>
        <v>0</v>
      </c>
      <c r="H33" s="24"/>
      <c r="I33" s="25">
        <f>'Rekentabel - Vijver'!D33</f>
        <v>0</v>
      </c>
      <c r="J33" s="24"/>
      <c r="K33" s="22"/>
      <c r="L33" s="22"/>
      <c r="M33" s="24"/>
      <c r="N33" s="24"/>
      <c r="O33" s="22"/>
      <c r="P33" s="22">
        <f>'Rekentabel - Vijver'!G33-'Rekentabel - Vijver'!H33</f>
        <v>0</v>
      </c>
      <c r="Q33" s="26"/>
      <c r="R33" s="26"/>
    </row>
    <row r="34" ht="20.05" customHeight="1">
      <c r="A34" t="s" s="18">
        <v>58</v>
      </c>
      <c r="B34" s="29">
        <v>44135</v>
      </c>
      <c r="C34" s="20"/>
      <c r="D34" s="20"/>
      <c r="E34" s="21"/>
      <c r="F34" s="22"/>
      <c r="G34" s="23">
        <f>'Rekentabel - Vijver'!C34</f>
        <v>0</v>
      </c>
      <c r="H34" s="24"/>
      <c r="I34" s="25">
        <f>'Rekentabel - Vijver'!D34</f>
        <v>0</v>
      </c>
      <c r="J34" s="24"/>
      <c r="K34" s="22"/>
      <c r="L34" s="22"/>
      <c r="M34" s="24"/>
      <c r="N34" s="24"/>
      <c r="O34" s="22"/>
      <c r="P34" s="22">
        <f>'Rekentabel - Vijver'!G34-'Rekentabel - Vijver'!H34</f>
        <v>0</v>
      </c>
      <c r="Q34" s="26"/>
      <c r="R34" s="26"/>
    </row>
    <row r="35" ht="20.05" customHeight="1">
      <c r="A35" t="s" s="18">
        <v>59</v>
      </c>
      <c r="B35" s="29">
        <v>44142</v>
      </c>
      <c r="C35" s="20"/>
      <c r="D35" s="20"/>
      <c r="E35" s="21"/>
      <c r="F35" s="22"/>
      <c r="G35" s="23">
        <f>'Rekentabel - Vijver'!C35</f>
        <v>0</v>
      </c>
      <c r="H35" s="24"/>
      <c r="I35" s="25">
        <f>'Rekentabel - Vijver'!D35</f>
        <v>0</v>
      </c>
      <c r="J35" s="24"/>
      <c r="K35" s="22"/>
      <c r="L35" s="22"/>
      <c r="M35" s="24"/>
      <c r="N35" s="24"/>
      <c r="O35" s="22"/>
      <c r="P35" s="22">
        <f>'Rekentabel - Vijver'!G35-'Rekentabel - Vijver'!H35</f>
        <v>0</v>
      </c>
      <c r="Q35" s="26"/>
      <c r="R35" s="26"/>
    </row>
    <row r="36" ht="20.05" customHeight="1">
      <c r="A36" t="s" s="18">
        <v>60</v>
      </c>
      <c r="B36" s="29">
        <v>44156</v>
      </c>
      <c r="C36" s="20"/>
      <c r="D36" s="20"/>
      <c r="E36" s="21"/>
      <c r="F36" s="22"/>
      <c r="G36" s="23">
        <f>'Rekentabel - Vijver'!C36</f>
        <v>0</v>
      </c>
      <c r="H36" s="24"/>
      <c r="I36" s="25">
        <f>'Rekentabel - Vijver'!D36</f>
        <v>0</v>
      </c>
      <c r="J36" s="24"/>
      <c r="K36" s="22"/>
      <c r="L36" s="22"/>
      <c r="M36" s="24"/>
      <c r="N36" s="24"/>
      <c r="O36" s="22"/>
      <c r="P36" s="22">
        <f>'Rekentabel - Vijver'!G36-'Rekentabel - Vijver'!H36</f>
        <v>0</v>
      </c>
      <c r="Q36" s="26"/>
      <c r="R36" s="26"/>
    </row>
    <row r="37" ht="20.05" customHeight="1">
      <c r="A37" t="s" s="18">
        <v>61</v>
      </c>
      <c r="B37" s="29">
        <v>44184</v>
      </c>
      <c r="C37" s="20"/>
      <c r="D37" s="20"/>
      <c r="E37" s="21"/>
      <c r="F37" s="22"/>
      <c r="G37" s="23">
        <f>'Rekentabel - Vijver'!C37</f>
        <v>0</v>
      </c>
      <c r="H37" s="24"/>
      <c r="I37" s="25">
        <f>'Rekentabel - Vijver'!D37</f>
        <v>0</v>
      </c>
      <c r="J37" s="24"/>
      <c r="K37" s="22"/>
      <c r="L37" s="22"/>
      <c r="M37" s="24"/>
      <c r="N37" s="24"/>
      <c r="O37" s="22"/>
      <c r="P37" s="22">
        <f>'Rekentabel - Vijver'!G37-'Rekentabel - Vijver'!H37</f>
        <v>0</v>
      </c>
      <c r="Q37" s="26"/>
      <c r="R37" s="26"/>
    </row>
  </sheetData>
  <mergeCells count="1">
    <mergeCell ref="A1:R1"/>
  </mergeCells>
  <conditionalFormatting sqref="F2:F37 H2:H37">
    <cfRule type="cellIs" dxfId="0" priority="1" operator="greaterThanOrEqual" stopIfTrue="1">
      <formula>0</formula>
    </cfRule>
    <cfRule type="cellIs" dxfId="1" priority="2" operator="lessThan" stopIfTrue="1">
      <formula>0</formula>
    </cfRule>
  </conditionalFormatting>
  <conditionalFormatting sqref="I2:I37">
    <cfRule type="cellIs" dxfId="2" priority="1" operator="lessThan" stopIfTrue="1">
      <formula>0.2</formula>
    </cfRule>
    <cfRule type="cellIs" dxfId="3" priority="2" operator="greaterThanOrEqual" stopIfTrue="1">
      <formula>0.2</formula>
    </cfRule>
  </conditionalFormatting>
  <conditionalFormatting sqref="J2:J37">
    <cfRule type="cellIs" dxfId="4" priority="1" operator="lessThanOrEqual" stopIfTrue="1">
      <formula>50</formula>
    </cfRule>
    <cfRule type="cellIs" dxfId="5" priority="2" operator="between" stopIfTrue="1">
      <formula>51</formula>
      <formula>100</formula>
    </cfRule>
    <cfRule type="cellIs" dxfId="6" priority="3" operator="between" stopIfTrue="1">
      <formula>101</formula>
      <formula>150</formula>
    </cfRule>
    <cfRule type="cellIs" dxfId="7" priority="4" operator="greaterThan" stopIfTrue="1">
      <formula>150</formula>
    </cfRule>
  </conditionalFormatting>
  <conditionalFormatting sqref="C3:C37">
    <cfRule type="cellIs" dxfId="8" priority="1" operator="greaterThan" stopIfTrue="1">
      <formula>2</formula>
    </cfRule>
    <cfRule type="cellIs" dxfId="9" priority="2" operator="between" stopIfTrue="1">
      <formula>1</formula>
      <formula>2</formula>
    </cfRule>
    <cfRule type="cellIs" dxfId="10" priority="3" operator="between" stopIfTrue="1">
      <formula>0</formula>
      <formula>1</formula>
    </cfRule>
  </conditionalFormatting>
  <conditionalFormatting sqref="D3:D37">
    <cfRule type="cellIs" dxfId="11" priority="1" operator="lessThan" stopIfTrue="1">
      <formula>6</formula>
    </cfRule>
    <cfRule type="cellIs" dxfId="12" priority="2" operator="greaterThanOrEqual" stopIfTrue="1">
      <formula>6</formula>
    </cfRule>
  </conditionalFormatting>
  <conditionalFormatting sqref="E3:E37">
    <cfRule type="cellIs" dxfId="13" priority="1" operator="lessThan" stopIfTrue="1">
      <formula>6</formula>
    </cfRule>
    <cfRule type="cellIs" dxfId="14" priority="2" operator="between" stopIfTrue="1">
      <formula>6</formula>
      <formula>6.7</formula>
    </cfRule>
    <cfRule type="cellIs" dxfId="15" priority="3" operator="between" stopIfTrue="1">
      <formula>6.7</formula>
      <formula>8</formula>
    </cfRule>
    <cfRule type="cellIs" dxfId="16" priority="4" operator="between" stopIfTrue="1">
      <formula>8</formula>
      <formula>8.6</formula>
    </cfRule>
    <cfRule type="cellIs" dxfId="17" priority="5" operator="greaterThan" stopIfTrue="1">
      <formula>8.6</formula>
    </cfRule>
    <cfRule type="cellIs" dxfId="18" priority="6" operator="lessThan" stopIfTrue="1">
      <formula>6.7</formula>
    </cfRule>
    <cfRule type="cellIs" dxfId="19" priority="7" operator="between" stopIfTrue="1">
      <formula>6.7</formula>
      <formula>8.6</formula>
    </cfRule>
  </conditionalFormatting>
  <conditionalFormatting sqref="G3:G37">
    <cfRule type="cellIs" dxfId="20" priority="1" operator="lessThan" stopIfTrue="1">
      <formula>0.015</formula>
    </cfRule>
    <cfRule type="cellIs" dxfId="21" priority="2" operator="between" stopIfTrue="1">
      <formula>0.015</formula>
      <formula>0.036</formula>
    </cfRule>
    <cfRule type="cellIs" dxfId="22" priority="3" operator="greaterThan" stopIfTrue="1">
      <formula>0.036</formula>
    </cfRule>
  </conditionalFormatting>
  <conditionalFormatting sqref="K3:K37">
    <cfRule type="cellIs" dxfId="23" priority="1" operator="lessThanOrEqual" stopIfTrue="1">
      <formula>1</formula>
    </cfRule>
    <cfRule type="cellIs" dxfId="24" priority="2" operator="between" stopIfTrue="1">
      <formula>1</formula>
      <formula>5</formula>
    </cfRule>
    <cfRule type="cellIs" dxfId="25" priority="3" operator="greaterThan" stopIfTrue="1">
      <formula>5</formula>
    </cfRule>
  </conditionalFormatting>
  <conditionalFormatting sqref="L3:L37">
    <cfRule type="cellIs" dxfId="26" priority="1" operator="lessThan" stopIfTrue="1">
      <formula>6</formula>
    </cfRule>
    <cfRule type="cellIs" dxfId="27" priority="2" operator="between" stopIfTrue="1">
      <formula>6</formula>
      <formula>16</formula>
    </cfRule>
    <cfRule type="cellIs" dxfId="28" priority="3" operator="between" stopIfTrue="1">
      <formula>16</formula>
      <formula>20</formula>
    </cfRule>
    <cfRule type="cellIs" dxfId="29" priority="4" operator="between" stopIfTrue="1">
      <formula>21</formula>
      <formula>26</formula>
    </cfRule>
    <cfRule type="cellIs" dxfId="30" priority="5" operator="between" stopIfTrue="1">
      <formula>26</formula>
      <formula>30</formula>
    </cfRule>
    <cfRule type="cellIs" dxfId="31" priority="6" operator="greaterThan" stopIfTrue="1">
      <formula>30</formula>
    </cfRule>
    <cfRule type="cellIs" dxfId="32" priority="7" operator="between" stopIfTrue="1">
      <formula>20</formula>
      <formula>26</formula>
    </cfRule>
  </conditionalFormatting>
  <conditionalFormatting sqref="P3:P37">
    <cfRule type="cellIs" dxfId="33" priority="1" operator="lessThan" stopIfTrue="1">
      <formula>50</formula>
    </cfRule>
    <cfRule type="cellIs" dxfId="34" priority="2" operator="between" stopIfTrue="1">
      <formula>50</formula>
      <formula>100</formula>
    </cfRule>
    <cfRule type="cellIs" dxfId="35" priority="3" operator="between" stopIfTrue="1">
      <formula>100</formula>
      <formula>200</formula>
    </cfRule>
    <cfRule type="cellIs" dxfId="36" priority="4" operator="greaterThanOrEqual" stopIfTrue="1">
      <formula>200</formula>
    </cfRule>
  </conditionalFormatting>
  <conditionalFormatting sqref="Q3">
    <cfRule type="cellIs" dxfId="37" priority="1" operator="greaterThan" stopIfTrue="1">
      <formula>0.6</formula>
    </cfRule>
  </conditionalFormatting>
  <pageMargins left="0.5" right="0.5" top="0.75" bottom="0.75" header="0.277778" footer="0.277778"/>
  <pageSetup firstPageNumber="1" fitToHeight="1" fitToWidth="1" scale="72" useFirstPageNumber="0" orientation="portrait" pageOrder="downThenOver"/>
  <headerFooter>
    <oddFooter>&amp;C&amp;"Helvetica Neue,Regular"&amp;12&amp;K000000&amp;P</oddFooter>
  </headerFooter>
</worksheet>
</file>

<file path=xl/worksheets/sheet3.xml><?xml version="1.0" encoding="utf-8"?>
<worksheet xmlns:r="http://schemas.openxmlformats.org/officeDocument/2006/relationships" xmlns="http://schemas.openxmlformats.org/spreadsheetml/2006/main">
  <dimension ref="A2:R54"/>
  <sheetViews>
    <sheetView workbookViewId="0" showGridLines="0" defaultGridColor="1">
      <pane topLeftCell="B3" xSplit="1" ySplit="2" activePane="bottomRight" state="frozen"/>
    </sheetView>
  </sheetViews>
  <sheetFormatPr defaultColWidth="16.3333" defaultRowHeight="19.9" customHeight="1" outlineLevelRow="0" outlineLevelCol="0"/>
  <cols>
    <col min="1" max="1" width="9.35938" style="30" customWidth="1"/>
    <col min="2" max="2" width="19.4609" style="30" customWidth="1"/>
    <col min="3" max="17" width="16.3516" style="30" customWidth="1"/>
    <col min="18" max="18" width="83.4531" style="30" customWidth="1"/>
    <col min="19" max="16384" width="16.3516" style="30" customWidth="1"/>
  </cols>
  <sheetData>
    <row r="1" ht="27.65" customHeight="1">
      <c r="A1" t="s" s="7">
        <v>62</v>
      </c>
      <c r="B1" s="7"/>
      <c r="C1" s="7"/>
      <c r="D1" s="7"/>
      <c r="E1" s="7"/>
      <c r="F1" s="7"/>
      <c r="G1" s="7"/>
      <c r="H1" s="7"/>
      <c r="I1" s="7"/>
      <c r="J1" s="7"/>
      <c r="K1" s="7"/>
      <c r="L1" s="7"/>
      <c r="M1" s="7"/>
      <c r="N1" s="7"/>
      <c r="O1" s="7"/>
      <c r="P1" s="7"/>
      <c r="Q1" s="7"/>
      <c r="R1" s="7"/>
    </row>
    <row r="2" ht="32.25" customHeight="1">
      <c r="A2" t="s" s="8">
        <v>7</v>
      </c>
      <c r="B2" t="s" s="8">
        <v>8</v>
      </c>
      <c r="C2" t="s" s="8">
        <v>9</v>
      </c>
      <c r="D2" t="s" s="8">
        <v>10</v>
      </c>
      <c r="E2" t="s" s="8">
        <v>11</v>
      </c>
      <c r="F2" t="s" s="8">
        <v>12</v>
      </c>
      <c r="G2" t="s" s="8">
        <v>13</v>
      </c>
      <c r="H2" t="s" s="8">
        <v>14</v>
      </c>
      <c r="I2" t="s" s="8">
        <v>15</v>
      </c>
      <c r="J2" t="s" s="8">
        <v>16</v>
      </c>
      <c r="K2" t="s" s="8">
        <v>17</v>
      </c>
      <c r="L2" t="s" s="8">
        <v>18</v>
      </c>
      <c r="M2" t="s" s="8">
        <v>19</v>
      </c>
      <c r="N2" t="s" s="8">
        <v>20</v>
      </c>
      <c r="O2" t="s" s="8">
        <v>21</v>
      </c>
      <c r="P2" t="s" s="8">
        <v>22</v>
      </c>
      <c r="Q2" t="s" s="8">
        <v>23</v>
      </c>
      <c r="R2" t="s" s="8">
        <v>24</v>
      </c>
    </row>
    <row r="3" ht="20.25" customHeight="1">
      <c r="A3" t="s" s="9">
        <v>64</v>
      </c>
      <c r="B3" s="31">
        <v>43833</v>
      </c>
      <c r="C3" s="11"/>
      <c r="D3" s="11"/>
      <c r="E3" s="12"/>
      <c r="F3" s="13"/>
      <c r="G3" s="16">
        <f>'Rekentabel - Binnenbak 2m3'!C3</f>
        <v>0</v>
      </c>
      <c r="H3" s="15"/>
      <c r="I3" s="16">
        <f>'Rekentabel - Binnenbak 2m3'!D3</f>
        <v>0</v>
      </c>
      <c r="J3" s="15"/>
      <c r="K3" s="13"/>
      <c r="L3" s="13"/>
      <c r="M3" s="15"/>
      <c r="N3" s="15"/>
      <c r="O3" s="13"/>
      <c r="P3" s="13">
        <f>'Rekentabel - Binnenbak 2m3'!G3-'Rekentabel - Binnenbak 2m3'!H3</f>
        <v>0</v>
      </c>
      <c r="Q3" s="17"/>
      <c r="R3" s="17"/>
    </row>
    <row r="4" ht="20.05" customHeight="1">
      <c r="A4" t="s" s="18">
        <v>25</v>
      </c>
      <c r="B4" s="29">
        <v>43840</v>
      </c>
      <c r="C4" s="20"/>
      <c r="D4" s="20"/>
      <c r="E4" s="21"/>
      <c r="F4" s="22"/>
      <c r="G4" s="25">
        <f>'Rekentabel - Binnenbak 2m3'!C4</f>
        <v>0</v>
      </c>
      <c r="H4" s="24"/>
      <c r="I4" s="25">
        <f>'Rekentabel - Binnenbak 2m3'!D4</f>
        <v>0</v>
      </c>
      <c r="J4" s="24"/>
      <c r="K4" s="22"/>
      <c r="L4" s="22"/>
      <c r="M4" s="24"/>
      <c r="N4" s="24"/>
      <c r="O4" s="22"/>
      <c r="P4" s="22">
        <f>'Rekentabel - Binnenbak 2m3'!G4-'Rekentabel - Binnenbak 2m3'!H4</f>
        <v>0</v>
      </c>
      <c r="Q4" s="26"/>
      <c r="R4" s="26"/>
    </row>
    <row r="5" ht="20.05" customHeight="1">
      <c r="A5" t="s" s="18">
        <v>65</v>
      </c>
      <c r="B5" s="29">
        <v>43847</v>
      </c>
      <c r="C5" s="20"/>
      <c r="D5" s="20"/>
      <c r="E5" s="21"/>
      <c r="F5" s="22"/>
      <c r="G5" s="25">
        <f>'Rekentabel - Binnenbak 2m3'!C5</f>
        <v>0</v>
      </c>
      <c r="H5" s="24"/>
      <c r="I5" s="25">
        <f>'Rekentabel - Binnenbak 2m3'!D5</f>
        <v>0</v>
      </c>
      <c r="J5" s="24"/>
      <c r="K5" s="22"/>
      <c r="L5" s="22"/>
      <c r="M5" s="24"/>
      <c r="N5" s="24"/>
      <c r="O5" s="22"/>
      <c r="P5" s="22">
        <f>'Rekentabel - Binnenbak 2m3'!G5-'Rekentabel - Binnenbak 2m3'!H5</f>
        <v>0</v>
      </c>
      <c r="Q5" s="26"/>
      <c r="R5" s="26"/>
    </row>
    <row r="6" ht="20.05" customHeight="1">
      <c r="A6" t="s" s="18">
        <v>66</v>
      </c>
      <c r="B6" s="29">
        <v>43854</v>
      </c>
      <c r="C6" s="20"/>
      <c r="D6" s="20"/>
      <c r="E6" s="21"/>
      <c r="F6" s="22"/>
      <c r="G6" s="25">
        <f>'Rekentabel - Binnenbak 2m3'!C6</f>
        <v>0</v>
      </c>
      <c r="H6" s="24"/>
      <c r="I6" s="25">
        <f>'Rekentabel - Binnenbak 2m3'!D6</f>
        <v>0</v>
      </c>
      <c r="J6" s="24"/>
      <c r="K6" s="22"/>
      <c r="L6" s="22"/>
      <c r="M6" s="24"/>
      <c r="N6" s="24"/>
      <c r="O6" s="22"/>
      <c r="P6" s="22">
        <f>'Rekentabel - Binnenbak 2m3'!G6-'Rekentabel - Binnenbak 2m3'!H6</f>
        <v>0</v>
      </c>
      <c r="Q6" s="26"/>
      <c r="R6" s="26"/>
    </row>
    <row r="7" ht="20.05" customHeight="1">
      <c r="A7" t="s" s="18">
        <v>67</v>
      </c>
      <c r="B7" s="29">
        <v>43861</v>
      </c>
      <c r="C7" s="20"/>
      <c r="D7" s="20"/>
      <c r="E7" s="21"/>
      <c r="F7" s="22"/>
      <c r="G7" s="25">
        <f>'Rekentabel - Binnenbak 2m3'!C7</f>
        <v>0</v>
      </c>
      <c r="H7" s="24"/>
      <c r="I7" s="25">
        <f>'Rekentabel - Binnenbak 2m3'!D7</f>
        <v>0</v>
      </c>
      <c r="J7" s="24"/>
      <c r="K7" s="22"/>
      <c r="L7" s="22"/>
      <c r="M7" s="24"/>
      <c r="N7" s="24"/>
      <c r="O7" s="22"/>
      <c r="P7" s="22">
        <f>'Rekentabel - Binnenbak 2m3'!G7-'Rekentabel - Binnenbak 2m3'!H7</f>
        <v>0</v>
      </c>
      <c r="Q7" s="26"/>
      <c r="R7" s="26"/>
    </row>
    <row r="8" ht="20.05" customHeight="1">
      <c r="A8" t="s" s="18">
        <v>68</v>
      </c>
      <c r="B8" s="29">
        <v>43868</v>
      </c>
      <c r="C8" s="20"/>
      <c r="D8" s="20"/>
      <c r="E8" s="21"/>
      <c r="F8" s="22"/>
      <c r="G8" s="25">
        <f>'Rekentabel - Binnenbak 2m3'!C8</f>
        <v>0</v>
      </c>
      <c r="H8" s="24"/>
      <c r="I8" s="25">
        <f>'Rekentabel - Binnenbak 2m3'!D8</f>
        <v>0</v>
      </c>
      <c r="J8" s="24"/>
      <c r="K8" s="22"/>
      <c r="L8" s="22"/>
      <c r="M8" s="24"/>
      <c r="N8" s="24"/>
      <c r="O8" s="22"/>
      <c r="P8" s="22">
        <f>'Rekentabel - Binnenbak 2m3'!G8-'Rekentabel - Binnenbak 2m3'!H8</f>
        <v>0</v>
      </c>
      <c r="Q8" s="26"/>
      <c r="R8" s="26"/>
    </row>
    <row r="9" ht="20.05" customHeight="1">
      <c r="A9" t="s" s="18">
        <v>26</v>
      </c>
      <c r="B9" s="29">
        <v>43875</v>
      </c>
      <c r="C9" s="20"/>
      <c r="D9" s="20"/>
      <c r="E9" s="21"/>
      <c r="F9" s="22"/>
      <c r="G9" s="25">
        <f>'Rekentabel - Binnenbak 2m3'!C9</f>
        <v>0</v>
      </c>
      <c r="H9" s="24"/>
      <c r="I9" s="25">
        <f>'Rekentabel - Binnenbak 2m3'!D9</f>
        <v>0</v>
      </c>
      <c r="J9" s="24"/>
      <c r="K9" s="22"/>
      <c r="L9" s="22"/>
      <c r="M9" s="24"/>
      <c r="N9" s="24"/>
      <c r="O9" s="22"/>
      <c r="P9" s="22">
        <f>'Rekentabel - Binnenbak 2m3'!G9-'Rekentabel - Binnenbak 2m3'!H9</f>
        <v>0</v>
      </c>
      <c r="Q9" s="26"/>
      <c r="R9" s="26"/>
    </row>
    <row r="10" ht="20.05" customHeight="1">
      <c r="A10" t="s" s="18">
        <v>69</v>
      </c>
      <c r="B10" s="29">
        <v>43882</v>
      </c>
      <c r="C10" s="20"/>
      <c r="D10" s="20"/>
      <c r="E10" s="21"/>
      <c r="F10" s="22"/>
      <c r="G10" s="25">
        <f>'Rekentabel - Binnenbak 2m3'!C10</f>
        <v>0</v>
      </c>
      <c r="H10" s="24"/>
      <c r="I10" s="25">
        <f>'Rekentabel - Binnenbak 2m3'!D10</f>
        <v>0</v>
      </c>
      <c r="J10" s="24"/>
      <c r="K10" s="22"/>
      <c r="L10" s="22"/>
      <c r="M10" s="24"/>
      <c r="N10" s="24"/>
      <c r="O10" s="22"/>
      <c r="P10" s="22">
        <f>'Rekentabel - Binnenbak 2m3'!G10-'Rekentabel - Binnenbak 2m3'!H10</f>
        <v>0</v>
      </c>
      <c r="Q10" s="26"/>
      <c r="R10" s="26"/>
    </row>
    <row r="11" ht="20.05" customHeight="1">
      <c r="A11" t="s" s="18">
        <v>70</v>
      </c>
      <c r="B11" s="29">
        <v>43889</v>
      </c>
      <c r="C11" s="20"/>
      <c r="D11" s="20"/>
      <c r="E11" s="21"/>
      <c r="F11" s="22"/>
      <c r="G11" s="25">
        <f>'Rekentabel - Binnenbak 2m3'!C11</f>
        <v>0</v>
      </c>
      <c r="H11" s="24"/>
      <c r="I11" s="25">
        <f>'Rekentabel - Binnenbak 2m3'!D11</f>
        <v>0</v>
      </c>
      <c r="J11" s="24"/>
      <c r="K11" s="22"/>
      <c r="L11" s="22"/>
      <c r="M11" s="24"/>
      <c r="N11" s="24"/>
      <c r="O11" s="22"/>
      <c r="P11" s="22">
        <f>'Rekentabel - Binnenbak 2m3'!G11-'Rekentabel - Binnenbak 2m3'!H11</f>
        <v>0</v>
      </c>
      <c r="Q11" s="26"/>
      <c r="R11" s="26"/>
    </row>
    <row r="12" ht="20.05" customHeight="1">
      <c r="A12" t="s" s="18">
        <v>71</v>
      </c>
      <c r="B12" s="29">
        <v>43896</v>
      </c>
      <c r="C12" s="20"/>
      <c r="D12" s="20"/>
      <c r="E12" s="21"/>
      <c r="F12" s="22"/>
      <c r="G12" s="25">
        <f>'Rekentabel - Binnenbak 2m3'!C12</f>
        <v>0</v>
      </c>
      <c r="H12" s="24"/>
      <c r="I12" s="25">
        <f>'Rekentabel - Binnenbak 2m3'!D12</f>
        <v>0</v>
      </c>
      <c r="J12" s="24"/>
      <c r="K12" s="22"/>
      <c r="L12" s="22"/>
      <c r="M12" s="24"/>
      <c r="N12" s="24"/>
      <c r="O12" s="22"/>
      <c r="P12" s="22">
        <f>'Rekentabel - Binnenbak 2m3'!G12-'Rekentabel - Binnenbak 2m3'!H12</f>
        <v>0</v>
      </c>
      <c r="Q12" s="26"/>
      <c r="R12" s="26"/>
    </row>
    <row r="13" ht="20.05" customHeight="1">
      <c r="A13" t="s" s="18">
        <v>72</v>
      </c>
      <c r="B13" s="29">
        <v>43903</v>
      </c>
      <c r="C13" s="20"/>
      <c r="D13" s="20"/>
      <c r="E13" s="21"/>
      <c r="F13" s="22"/>
      <c r="G13" s="25">
        <f>'Rekentabel - Binnenbak 2m3'!C13</f>
        <v>0</v>
      </c>
      <c r="H13" s="24"/>
      <c r="I13" s="25">
        <f>'Rekentabel - Binnenbak 2m3'!D13</f>
        <v>0</v>
      </c>
      <c r="J13" s="24"/>
      <c r="K13" s="22"/>
      <c r="L13" s="22"/>
      <c r="M13" s="24"/>
      <c r="N13" s="24"/>
      <c r="O13" s="22"/>
      <c r="P13" s="22">
        <f>'Rekentabel - Binnenbak 2m3'!G13-'Rekentabel - Binnenbak 2m3'!H13</f>
        <v>0</v>
      </c>
      <c r="Q13" s="26"/>
      <c r="R13" s="26"/>
    </row>
    <row r="14" ht="20.05" customHeight="1">
      <c r="A14" t="s" s="18">
        <v>27</v>
      </c>
      <c r="B14" s="29">
        <v>43910</v>
      </c>
      <c r="C14" s="20"/>
      <c r="D14" s="20"/>
      <c r="E14" s="21"/>
      <c r="F14" s="22"/>
      <c r="G14" s="25">
        <f>'Rekentabel - Binnenbak 2m3'!C14</f>
        <v>0</v>
      </c>
      <c r="H14" s="24"/>
      <c r="I14" s="25">
        <f>'Rekentabel - Binnenbak 2m3'!D14</f>
        <v>0</v>
      </c>
      <c r="J14" s="24"/>
      <c r="K14" s="22"/>
      <c r="L14" s="22"/>
      <c r="M14" s="24"/>
      <c r="N14" s="24"/>
      <c r="O14" s="22"/>
      <c r="P14" s="22">
        <f>'Rekentabel - Binnenbak 2m3'!G14-'Rekentabel - Binnenbak 2m3'!H14</f>
        <v>0</v>
      </c>
      <c r="Q14" s="26"/>
      <c r="R14" s="26"/>
    </row>
    <row r="15" ht="20.05" customHeight="1">
      <c r="A15" t="s" s="18">
        <v>73</v>
      </c>
      <c r="B15" s="32">
        <v>43917</v>
      </c>
      <c r="C15" s="20"/>
      <c r="D15" s="20"/>
      <c r="E15" s="21"/>
      <c r="F15" s="22"/>
      <c r="G15" s="25">
        <f>'Rekentabel - Binnenbak 2m3'!C15</f>
        <v>0</v>
      </c>
      <c r="H15" s="24"/>
      <c r="I15" s="25">
        <f>'Rekentabel - Binnenbak 2m3'!D15</f>
        <v>0</v>
      </c>
      <c r="J15" s="24"/>
      <c r="K15" s="22"/>
      <c r="L15" s="22"/>
      <c r="M15" s="24"/>
      <c r="N15" s="24"/>
      <c r="O15" s="22"/>
      <c r="P15" s="22">
        <f>'Rekentabel - Binnenbak 2m3'!G15-'Rekentabel - Binnenbak 2m3'!H15</f>
        <v>0</v>
      </c>
      <c r="Q15" s="26"/>
      <c r="R15" s="26"/>
    </row>
    <row r="16" ht="20.05" customHeight="1">
      <c r="A16" t="s" s="18">
        <v>74</v>
      </c>
      <c r="B16" s="32">
        <v>43924</v>
      </c>
      <c r="C16" s="20"/>
      <c r="D16" s="20"/>
      <c r="E16" s="21"/>
      <c r="F16" s="22"/>
      <c r="G16" s="25">
        <f>'Rekentabel - Binnenbak 2m3'!C16</f>
        <v>0</v>
      </c>
      <c r="H16" s="24"/>
      <c r="I16" s="25">
        <f>'Rekentabel - Binnenbak 2m3'!D16</f>
        <v>0</v>
      </c>
      <c r="J16" s="24"/>
      <c r="K16" s="22"/>
      <c r="L16" s="22"/>
      <c r="M16" s="24"/>
      <c r="N16" s="24"/>
      <c r="O16" s="22"/>
      <c r="P16" s="22">
        <f>'Rekentabel - Binnenbak 2m3'!G16-'Rekentabel - Binnenbak 2m3'!H16</f>
        <v>0</v>
      </c>
      <c r="Q16" s="26"/>
      <c r="R16" s="26"/>
    </row>
    <row r="17" ht="20.05" customHeight="1">
      <c r="A17" t="s" s="18">
        <v>28</v>
      </c>
      <c r="B17" s="32">
        <v>43931</v>
      </c>
      <c r="C17" s="20"/>
      <c r="D17" s="20"/>
      <c r="E17" s="21"/>
      <c r="F17" s="22"/>
      <c r="G17" s="25">
        <f>'Rekentabel - Binnenbak 2m3'!C17</f>
        <v>0</v>
      </c>
      <c r="H17" s="24"/>
      <c r="I17" s="25">
        <f>'Rekentabel - Binnenbak 2m3'!D17</f>
        <v>0</v>
      </c>
      <c r="J17" s="24"/>
      <c r="K17" s="22"/>
      <c r="L17" s="22"/>
      <c r="M17" s="24"/>
      <c r="N17" s="24"/>
      <c r="O17" s="22"/>
      <c r="P17" s="22">
        <f>'Rekentabel - Binnenbak 2m3'!G17-'Rekentabel - Binnenbak 2m3'!H17</f>
        <v>0</v>
      </c>
      <c r="Q17" s="26"/>
      <c r="R17" s="26"/>
    </row>
    <row r="18" ht="20.05" customHeight="1">
      <c r="A18" t="s" s="18">
        <v>75</v>
      </c>
      <c r="B18" s="32">
        <v>43938</v>
      </c>
      <c r="C18" s="20"/>
      <c r="D18" s="20"/>
      <c r="E18" s="21"/>
      <c r="F18" s="22"/>
      <c r="G18" s="25">
        <f>'Rekentabel - Binnenbak 2m3'!C18</f>
        <v>0</v>
      </c>
      <c r="H18" s="24"/>
      <c r="I18" s="25">
        <f>'Rekentabel - Binnenbak 2m3'!D18</f>
        <v>0</v>
      </c>
      <c r="J18" s="24"/>
      <c r="K18" s="22"/>
      <c r="L18" s="22"/>
      <c r="M18" s="24"/>
      <c r="N18" s="24"/>
      <c r="O18" s="22"/>
      <c r="P18" s="22">
        <f>'Rekentabel - Binnenbak 2m3'!G18-'Rekentabel - Binnenbak 2m3'!H18</f>
        <v>0</v>
      </c>
      <c r="Q18" s="26"/>
      <c r="R18" s="26"/>
    </row>
    <row r="19" ht="20.05" customHeight="1">
      <c r="A19" t="s" s="18">
        <v>30</v>
      </c>
      <c r="B19" t="s" s="33">
        <v>76</v>
      </c>
      <c r="C19" s="20"/>
      <c r="D19" s="20"/>
      <c r="E19" s="21"/>
      <c r="F19" s="22"/>
      <c r="G19" s="25">
        <f>'Rekentabel - Binnenbak 2m3'!C19</f>
        <v>0</v>
      </c>
      <c r="H19" s="24"/>
      <c r="I19" s="25">
        <f>'Rekentabel - Binnenbak 2m3'!D19</f>
        <v>0</v>
      </c>
      <c r="J19" s="24"/>
      <c r="K19" s="22"/>
      <c r="L19" s="22"/>
      <c r="M19" s="24"/>
      <c r="N19" s="24"/>
      <c r="O19" s="22"/>
      <c r="P19" s="22">
        <f>'Rekentabel - Binnenbak 2m3'!G19-'Rekentabel - Binnenbak 2m3'!H19</f>
        <v>0</v>
      </c>
      <c r="Q19" s="26"/>
      <c r="R19" s="26"/>
    </row>
    <row r="20" ht="20.05" customHeight="1">
      <c r="A20" t="s" s="18">
        <v>32</v>
      </c>
      <c r="B20" s="32">
        <v>43952</v>
      </c>
      <c r="C20" s="20"/>
      <c r="D20" s="20"/>
      <c r="E20" s="21"/>
      <c r="F20" s="22"/>
      <c r="G20" s="25">
        <f>'Rekentabel - Binnenbak 2m3'!C20</f>
        <v>0</v>
      </c>
      <c r="H20" s="24"/>
      <c r="I20" s="25">
        <f>'Rekentabel - Binnenbak 2m3'!D20</f>
        <v>0</v>
      </c>
      <c r="J20" s="24"/>
      <c r="K20" s="22"/>
      <c r="L20" s="22"/>
      <c r="M20" s="24"/>
      <c r="N20" s="24"/>
      <c r="O20" s="22"/>
      <c r="P20" s="22">
        <f>'Rekentabel - Binnenbak 2m3'!G20-'Rekentabel - Binnenbak 2m3'!H20</f>
        <v>0</v>
      </c>
      <c r="Q20" s="26"/>
      <c r="R20" s="26"/>
    </row>
    <row r="21" ht="20.05" customHeight="1">
      <c r="A21" t="s" s="18">
        <v>33</v>
      </c>
      <c r="B21" s="29">
        <v>43959</v>
      </c>
      <c r="C21" s="20"/>
      <c r="D21" s="20"/>
      <c r="E21" s="21"/>
      <c r="F21" s="22"/>
      <c r="G21" s="25">
        <f>'Rekentabel - Binnenbak 2m3'!C21</f>
        <v>0</v>
      </c>
      <c r="H21" s="24"/>
      <c r="I21" s="25">
        <f>'Rekentabel - Binnenbak 2m3'!D21</f>
        <v>0</v>
      </c>
      <c r="J21" s="24"/>
      <c r="K21" s="22"/>
      <c r="L21" s="22"/>
      <c r="M21" s="24"/>
      <c r="N21" s="24"/>
      <c r="O21" s="22"/>
      <c r="P21" s="22">
        <f>'Rekentabel - Binnenbak 2m3'!G21-'Rekentabel - Binnenbak 2m3'!H21</f>
        <v>0</v>
      </c>
      <c r="Q21" s="26"/>
      <c r="R21" s="26"/>
    </row>
    <row r="22" ht="20.05" customHeight="1">
      <c r="A22" t="s" s="18">
        <v>34</v>
      </c>
      <c r="B22" s="29">
        <v>43966</v>
      </c>
      <c r="C22" s="20"/>
      <c r="D22" s="20"/>
      <c r="E22" s="21"/>
      <c r="F22" s="22"/>
      <c r="G22" s="25">
        <f>'Rekentabel - Binnenbak 2m3'!C22</f>
        <v>0</v>
      </c>
      <c r="H22" s="24"/>
      <c r="I22" s="25">
        <f>'Rekentabel - Binnenbak 2m3'!D22</f>
        <v>0</v>
      </c>
      <c r="J22" s="24"/>
      <c r="K22" s="22"/>
      <c r="L22" s="22"/>
      <c r="M22" s="24"/>
      <c r="N22" s="24"/>
      <c r="O22" s="22"/>
      <c r="P22" s="22">
        <f>'Rekentabel - Binnenbak 2m3'!G22-'Rekentabel - Binnenbak 2m3'!H22</f>
        <v>0</v>
      </c>
      <c r="Q22" s="26"/>
      <c r="R22" s="26"/>
    </row>
    <row r="23" ht="20.05" customHeight="1">
      <c r="A23" t="s" s="18">
        <v>35</v>
      </c>
      <c r="B23" s="29">
        <v>43973</v>
      </c>
      <c r="C23" s="20"/>
      <c r="D23" s="20"/>
      <c r="E23" s="21"/>
      <c r="F23" s="22"/>
      <c r="G23" s="25">
        <f>'Rekentabel - Binnenbak 2m3'!C23</f>
        <v>0</v>
      </c>
      <c r="H23" s="24"/>
      <c r="I23" s="25">
        <f>'Rekentabel - Binnenbak 2m3'!D23</f>
        <v>0</v>
      </c>
      <c r="J23" s="24"/>
      <c r="K23" s="22"/>
      <c r="L23" s="22"/>
      <c r="M23" s="24"/>
      <c r="N23" s="24"/>
      <c r="O23" s="22"/>
      <c r="P23" s="22">
        <f>'Rekentabel - Binnenbak 2m3'!G23-'Rekentabel - Binnenbak 2m3'!H23</f>
        <v>0</v>
      </c>
      <c r="Q23" s="26"/>
      <c r="R23" s="26"/>
    </row>
    <row r="24" ht="20.05" customHeight="1">
      <c r="A24" t="s" s="18">
        <v>36</v>
      </c>
      <c r="B24" s="29">
        <v>43980</v>
      </c>
      <c r="C24" s="20"/>
      <c r="D24" s="20"/>
      <c r="E24" s="21"/>
      <c r="F24" s="22"/>
      <c r="G24" s="25">
        <f>'Rekentabel - Binnenbak 2m3'!C24</f>
        <v>0</v>
      </c>
      <c r="H24" s="24"/>
      <c r="I24" s="25">
        <f>'Rekentabel - Binnenbak 2m3'!D24</f>
        <v>0</v>
      </c>
      <c r="J24" s="24"/>
      <c r="K24" s="22"/>
      <c r="L24" s="22"/>
      <c r="M24" s="24"/>
      <c r="N24" s="24"/>
      <c r="O24" s="22"/>
      <c r="P24" s="22">
        <f>'Rekentabel - Binnenbak 2m3'!G24-'Rekentabel - Binnenbak 2m3'!H24</f>
        <v>0</v>
      </c>
      <c r="Q24" s="26"/>
      <c r="R24" s="26"/>
    </row>
    <row r="25" ht="20.05" customHeight="1">
      <c r="A25" t="s" s="18">
        <v>37</v>
      </c>
      <c r="B25" s="29">
        <v>43987</v>
      </c>
      <c r="C25" s="20"/>
      <c r="D25" s="20"/>
      <c r="E25" s="21"/>
      <c r="F25" s="22"/>
      <c r="G25" s="25">
        <f>'Rekentabel - Binnenbak 2m3'!C25</f>
        <v>0</v>
      </c>
      <c r="H25" s="24"/>
      <c r="I25" s="25">
        <f>'Rekentabel - Binnenbak 2m3'!D25</f>
        <v>0</v>
      </c>
      <c r="J25" s="24"/>
      <c r="K25" s="22"/>
      <c r="L25" s="22"/>
      <c r="M25" s="24"/>
      <c r="N25" s="24"/>
      <c r="O25" s="22"/>
      <c r="P25" s="22">
        <f>'Rekentabel - Binnenbak 2m3'!G25-'Rekentabel - Binnenbak 2m3'!H25</f>
        <v>0</v>
      </c>
      <c r="Q25" s="26"/>
      <c r="R25" s="26"/>
    </row>
    <row r="26" ht="20.05" customHeight="1">
      <c r="A26" t="s" s="18">
        <v>38</v>
      </c>
      <c r="B26" s="29">
        <v>43994</v>
      </c>
      <c r="C26" s="20"/>
      <c r="D26" s="20"/>
      <c r="E26" s="21"/>
      <c r="F26" s="22"/>
      <c r="G26" s="25">
        <f>'Rekentabel - Binnenbak 2m3'!C26</f>
        <v>0</v>
      </c>
      <c r="H26" s="24"/>
      <c r="I26" s="25">
        <f>'Rekentabel - Binnenbak 2m3'!D26</f>
        <v>0</v>
      </c>
      <c r="J26" s="24"/>
      <c r="K26" s="22"/>
      <c r="L26" s="22"/>
      <c r="M26" s="24"/>
      <c r="N26" s="24"/>
      <c r="O26" s="22"/>
      <c r="P26" s="22">
        <f>'Rekentabel - Binnenbak 2m3'!G26-'Rekentabel - Binnenbak 2m3'!H26</f>
        <v>0</v>
      </c>
      <c r="Q26" s="26"/>
      <c r="R26" s="26"/>
    </row>
    <row r="27" ht="20.05" customHeight="1">
      <c r="A27" t="s" s="18">
        <v>39</v>
      </c>
      <c r="B27" s="29">
        <v>44001</v>
      </c>
      <c r="C27" s="20"/>
      <c r="D27" s="20"/>
      <c r="E27" s="21"/>
      <c r="F27" s="22"/>
      <c r="G27" s="25">
        <f>'Rekentabel - Binnenbak 2m3'!C27</f>
        <v>0</v>
      </c>
      <c r="H27" s="24"/>
      <c r="I27" s="25">
        <f>'Rekentabel - Binnenbak 2m3'!D27</f>
        <v>0</v>
      </c>
      <c r="J27" s="24"/>
      <c r="K27" s="22"/>
      <c r="L27" s="22"/>
      <c r="M27" s="24"/>
      <c r="N27" s="24"/>
      <c r="O27" s="22"/>
      <c r="P27" s="22">
        <f>'Rekentabel - Binnenbak 2m3'!G27-'Rekentabel - Binnenbak 2m3'!H27</f>
        <v>0</v>
      </c>
      <c r="Q27" s="26"/>
      <c r="R27" s="26"/>
    </row>
    <row r="28" ht="20.05" customHeight="1">
      <c r="A28" t="s" s="18">
        <v>40</v>
      </c>
      <c r="B28" s="29">
        <v>44008</v>
      </c>
      <c r="C28" s="20"/>
      <c r="D28" s="20"/>
      <c r="E28" s="21"/>
      <c r="F28" s="22"/>
      <c r="G28" s="25">
        <f>'Rekentabel - Binnenbak 2m3'!C28</f>
        <v>0</v>
      </c>
      <c r="H28" s="24"/>
      <c r="I28" s="25">
        <f>'Rekentabel - Binnenbak 2m3'!D28</f>
        <v>0</v>
      </c>
      <c r="J28" s="24"/>
      <c r="K28" s="22"/>
      <c r="L28" s="22"/>
      <c r="M28" s="24"/>
      <c r="N28" s="24"/>
      <c r="O28" s="22"/>
      <c r="P28" s="22">
        <f>'Rekentabel - Binnenbak 2m3'!G28-'Rekentabel - Binnenbak 2m3'!H28</f>
        <v>0</v>
      </c>
      <c r="Q28" s="26"/>
      <c r="R28" s="26"/>
    </row>
    <row r="29" ht="20.05" customHeight="1">
      <c r="A29" t="s" s="18">
        <v>41</v>
      </c>
      <c r="B29" s="29">
        <v>44015</v>
      </c>
      <c r="C29" s="20"/>
      <c r="D29" s="20"/>
      <c r="E29" s="21"/>
      <c r="F29" s="22"/>
      <c r="G29" s="25">
        <f>'Rekentabel - Binnenbak 2m3'!C29</f>
        <v>0</v>
      </c>
      <c r="H29" s="24"/>
      <c r="I29" s="25">
        <f>'Rekentabel - Binnenbak 2m3'!D29</f>
        <v>0</v>
      </c>
      <c r="J29" s="24"/>
      <c r="K29" s="22"/>
      <c r="L29" s="22"/>
      <c r="M29" s="24"/>
      <c r="N29" s="24"/>
      <c r="O29" s="22"/>
      <c r="P29" s="22">
        <f>'Rekentabel - Binnenbak 2m3'!G29-'Rekentabel - Binnenbak 2m3'!H29</f>
        <v>0</v>
      </c>
      <c r="Q29" s="26"/>
      <c r="R29" s="26"/>
    </row>
    <row r="30" ht="20.05" customHeight="1">
      <c r="A30" t="s" s="18">
        <v>42</v>
      </c>
      <c r="B30" s="29">
        <v>44022</v>
      </c>
      <c r="C30" s="20"/>
      <c r="D30" s="20"/>
      <c r="E30" s="21"/>
      <c r="F30" s="22"/>
      <c r="G30" s="25">
        <f>'Rekentabel - Binnenbak 2m3'!C30</f>
        <v>0</v>
      </c>
      <c r="H30" s="24"/>
      <c r="I30" s="25">
        <f>'Rekentabel - Binnenbak 2m3'!D30</f>
        <v>0</v>
      </c>
      <c r="J30" s="24"/>
      <c r="K30" s="22"/>
      <c r="L30" s="22"/>
      <c r="M30" s="24"/>
      <c r="N30" s="24"/>
      <c r="O30" s="22"/>
      <c r="P30" s="22">
        <f>'Rekentabel - Binnenbak 2m3'!G30-'Rekentabel - Binnenbak 2m3'!H30</f>
        <v>0</v>
      </c>
      <c r="Q30" s="26"/>
      <c r="R30" s="26"/>
    </row>
    <row r="31" ht="20.05" customHeight="1">
      <c r="A31" t="s" s="18">
        <v>43</v>
      </c>
      <c r="B31" s="29">
        <v>44029</v>
      </c>
      <c r="C31" s="20"/>
      <c r="D31" s="20"/>
      <c r="E31" s="21"/>
      <c r="F31" s="22"/>
      <c r="G31" s="25">
        <f>'Rekentabel - Binnenbak 2m3'!C31</f>
        <v>0</v>
      </c>
      <c r="H31" s="24"/>
      <c r="I31" s="25">
        <f>'Rekentabel - Binnenbak 2m3'!D31</f>
        <v>0</v>
      </c>
      <c r="J31" s="24"/>
      <c r="K31" s="22"/>
      <c r="L31" s="22"/>
      <c r="M31" s="24"/>
      <c r="N31" s="24"/>
      <c r="O31" s="22"/>
      <c r="P31" s="22">
        <f>'Rekentabel - Binnenbak 2m3'!G31-'Rekentabel - Binnenbak 2m3'!H31</f>
        <v>0</v>
      </c>
      <c r="Q31" s="26"/>
      <c r="R31" s="26"/>
    </row>
    <row r="32" ht="20.05" customHeight="1">
      <c r="A32" t="s" s="18">
        <v>44</v>
      </c>
      <c r="B32" s="29">
        <v>44036</v>
      </c>
      <c r="C32" s="20"/>
      <c r="D32" s="20"/>
      <c r="E32" s="21"/>
      <c r="F32" s="22"/>
      <c r="G32" s="25">
        <f>'Rekentabel - Binnenbak 2m3'!C32</f>
        <v>0</v>
      </c>
      <c r="H32" s="24"/>
      <c r="I32" s="25">
        <f>'Rekentabel - Binnenbak 2m3'!D32</f>
        <v>0</v>
      </c>
      <c r="J32" s="24"/>
      <c r="K32" s="22"/>
      <c r="L32" s="22"/>
      <c r="M32" s="24"/>
      <c r="N32" s="24"/>
      <c r="O32" s="22"/>
      <c r="P32" s="22">
        <f>'Rekentabel - Binnenbak 2m3'!G32-'Rekentabel - Binnenbak 2m3'!H32</f>
        <v>0</v>
      </c>
      <c r="Q32" s="26"/>
      <c r="R32" s="26"/>
    </row>
    <row r="33" ht="20.05" customHeight="1">
      <c r="A33" t="s" s="18">
        <v>45</v>
      </c>
      <c r="B33" s="29">
        <v>44043</v>
      </c>
      <c r="C33" s="20"/>
      <c r="D33" s="20"/>
      <c r="E33" s="21"/>
      <c r="F33" s="22"/>
      <c r="G33" s="25">
        <f>'Rekentabel - Binnenbak 2m3'!C33</f>
        <v>0</v>
      </c>
      <c r="H33" s="24"/>
      <c r="I33" s="25">
        <f>'Rekentabel - Binnenbak 2m3'!D33</f>
        <v>0</v>
      </c>
      <c r="J33" s="24"/>
      <c r="K33" s="22"/>
      <c r="L33" s="22"/>
      <c r="M33" s="24"/>
      <c r="N33" s="24"/>
      <c r="O33" s="22"/>
      <c r="P33" s="22">
        <f>'Rekentabel - Binnenbak 2m3'!G33-'Rekentabel - Binnenbak 2m3'!H33</f>
        <v>0</v>
      </c>
      <c r="Q33" s="26"/>
      <c r="R33" s="26"/>
    </row>
    <row r="34" ht="20.05" customHeight="1">
      <c r="A34" t="s" s="18">
        <v>46</v>
      </c>
      <c r="B34" s="29">
        <v>44049</v>
      </c>
      <c r="C34" s="20"/>
      <c r="D34" s="20"/>
      <c r="E34" s="21"/>
      <c r="F34" s="22"/>
      <c r="G34" s="25">
        <f>'Rekentabel - Binnenbak 2m3'!C34</f>
        <v>0</v>
      </c>
      <c r="H34" s="24"/>
      <c r="I34" s="25">
        <f>'Rekentabel - Binnenbak 2m3'!D34</f>
        <v>0</v>
      </c>
      <c r="J34" s="24"/>
      <c r="K34" s="22"/>
      <c r="L34" s="22"/>
      <c r="M34" s="24"/>
      <c r="N34" s="24"/>
      <c r="O34" s="22"/>
      <c r="P34" s="22">
        <f>'Rekentabel - Binnenbak 2m3'!G34-'Rekentabel - Binnenbak 2m3'!H34</f>
        <v>0</v>
      </c>
      <c r="Q34" s="26"/>
      <c r="R34" s="26"/>
    </row>
    <row r="35" ht="20.05" customHeight="1">
      <c r="A35" t="s" s="18">
        <v>47</v>
      </c>
      <c r="B35" s="29">
        <v>44057</v>
      </c>
      <c r="C35" s="20"/>
      <c r="D35" s="20"/>
      <c r="E35" s="21"/>
      <c r="F35" s="22"/>
      <c r="G35" s="25">
        <f>'Rekentabel - Binnenbak 2m3'!C35</f>
        <v>0</v>
      </c>
      <c r="H35" s="24"/>
      <c r="I35" s="25">
        <f>'Rekentabel - Binnenbak 2m3'!D35</f>
        <v>0</v>
      </c>
      <c r="J35" s="24"/>
      <c r="K35" s="22"/>
      <c r="L35" s="22"/>
      <c r="M35" s="24"/>
      <c r="N35" s="24"/>
      <c r="O35" s="22"/>
      <c r="P35" s="22">
        <f>'Rekentabel - Binnenbak 2m3'!G35-'Rekentabel - Binnenbak 2m3'!H35</f>
        <v>0</v>
      </c>
      <c r="Q35" s="26"/>
      <c r="R35" s="26"/>
    </row>
    <row r="36" ht="20.05" customHeight="1">
      <c r="A36" t="s" s="18">
        <v>48</v>
      </c>
      <c r="B36" s="29">
        <v>44064</v>
      </c>
      <c r="C36" s="20"/>
      <c r="D36" s="20"/>
      <c r="E36" s="21"/>
      <c r="F36" s="22"/>
      <c r="G36" s="25">
        <f>'Rekentabel - Binnenbak 2m3'!C36</f>
        <v>0</v>
      </c>
      <c r="H36" s="24"/>
      <c r="I36" s="25">
        <f>'Rekentabel - Binnenbak 2m3'!D36</f>
        <v>0</v>
      </c>
      <c r="J36" s="24"/>
      <c r="K36" s="22"/>
      <c r="L36" s="22"/>
      <c r="M36" s="24"/>
      <c r="N36" s="24"/>
      <c r="O36" s="22"/>
      <c r="P36" s="22">
        <f>'Rekentabel - Binnenbak 2m3'!G36-'Rekentabel - Binnenbak 2m3'!H36</f>
        <v>0</v>
      </c>
      <c r="Q36" s="26"/>
      <c r="R36" s="26"/>
    </row>
    <row r="37" ht="20.05" customHeight="1">
      <c r="A37" t="s" s="18">
        <v>49</v>
      </c>
      <c r="B37" s="29">
        <v>44071</v>
      </c>
      <c r="C37" s="20"/>
      <c r="D37" s="20"/>
      <c r="E37" s="21"/>
      <c r="F37" s="22"/>
      <c r="G37" s="25">
        <f>'Rekentabel - Binnenbak 2m3'!C37</f>
        <v>0</v>
      </c>
      <c r="H37" s="24"/>
      <c r="I37" s="25">
        <f>'Rekentabel - Binnenbak 2m3'!D37</f>
        <v>0</v>
      </c>
      <c r="J37" s="24"/>
      <c r="K37" s="22"/>
      <c r="L37" s="22"/>
      <c r="M37" s="24"/>
      <c r="N37" s="24"/>
      <c r="O37" s="22"/>
      <c r="P37" s="22">
        <f>'Rekentabel - Binnenbak 2m3'!G37-'Rekentabel - Binnenbak 2m3'!H37</f>
        <v>0</v>
      </c>
      <c r="Q37" s="26"/>
      <c r="R37" s="26"/>
    </row>
    <row r="38" ht="20.05" customHeight="1">
      <c r="A38" t="s" s="18">
        <v>50</v>
      </c>
      <c r="B38" s="29">
        <v>44078</v>
      </c>
      <c r="C38" s="20"/>
      <c r="D38" s="20"/>
      <c r="E38" s="21"/>
      <c r="F38" s="22"/>
      <c r="G38" s="25">
        <f>'Rekentabel - Binnenbak 2m3'!C38</f>
        <v>0</v>
      </c>
      <c r="H38" s="24"/>
      <c r="I38" s="25">
        <f>'Rekentabel - Binnenbak 2m3'!D38</f>
        <v>0</v>
      </c>
      <c r="J38" s="24"/>
      <c r="K38" s="22"/>
      <c r="L38" s="22"/>
      <c r="M38" s="24"/>
      <c r="N38" s="24"/>
      <c r="O38" s="22"/>
      <c r="P38" s="22">
        <f>'Rekentabel - Binnenbak 2m3'!G38-'Rekentabel - Binnenbak 2m3'!H38</f>
        <v>0</v>
      </c>
      <c r="Q38" s="26"/>
      <c r="R38" s="26"/>
    </row>
    <row r="39" ht="20.05" customHeight="1">
      <c r="A39" t="s" s="18">
        <v>51</v>
      </c>
      <c r="B39" s="29">
        <v>44085</v>
      </c>
      <c r="C39" s="20"/>
      <c r="D39" s="20"/>
      <c r="E39" s="21"/>
      <c r="F39" s="22"/>
      <c r="G39" s="25">
        <f>'Rekentabel - Binnenbak 2m3'!C39</f>
        <v>0</v>
      </c>
      <c r="H39" s="24"/>
      <c r="I39" s="25">
        <f>'Rekentabel - Binnenbak 2m3'!D39</f>
        <v>0</v>
      </c>
      <c r="J39" s="24"/>
      <c r="K39" s="22"/>
      <c r="L39" s="22"/>
      <c r="M39" s="24"/>
      <c r="N39" s="24"/>
      <c r="O39" s="22"/>
      <c r="P39" s="22">
        <f>'Rekentabel - Binnenbak 2m3'!G39-'Rekentabel - Binnenbak 2m3'!H39</f>
        <v>0</v>
      </c>
      <c r="Q39" s="26"/>
      <c r="R39" s="26"/>
    </row>
    <row r="40" ht="20.05" customHeight="1">
      <c r="A40" t="s" s="18">
        <v>52</v>
      </c>
      <c r="B40" s="29">
        <v>44092</v>
      </c>
      <c r="C40" s="20"/>
      <c r="D40" s="20"/>
      <c r="E40" s="21"/>
      <c r="F40" s="22"/>
      <c r="G40" s="25">
        <f>'Rekentabel - Binnenbak 2m3'!C40</f>
        <v>0</v>
      </c>
      <c r="H40" s="24"/>
      <c r="I40" s="25">
        <f>'Rekentabel - Binnenbak 2m3'!D40</f>
        <v>0</v>
      </c>
      <c r="J40" s="24"/>
      <c r="K40" s="22"/>
      <c r="L40" s="22"/>
      <c r="M40" s="24"/>
      <c r="N40" s="24"/>
      <c r="O40" s="22"/>
      <c r="P40" s="22">
        <f>'Rekentabel - Binnenbak 2m3'!G40-'Rekentabel - Binnenbak 2m3'!H40</f>
        <v>0</v>
      </c>
      <c r="Q40" s="26"/>
      <c r="R40" s="26"/>
    </row>
    <row r="41" ht="20.05" customHeight="1">
      <c r="A41" t="s" s="18">
        <v>53</v>
      </c>
      <c r="B41" s="29">
        <v>44101</v>
      </c>
      <c r="C41" s="20"/>
      <c r="D41" s="20"/>
      <c r="E41" s="21"/>
      <c r="F41" s="22"/>
      <c r="G41" s="25">
        <f>'Rekentabel - Binnenbak 2m3'!C41</f>
        <v>0</v>
      </c>
      <c r="H41" s="24"/>
      <c r="I41" s="25">
        <f>'Rekentabel - Binnenbak 2m3'!D41</f>
        <v>0</v>
      </c>
      <c r="J41" s="24"/>
      <c r="K41" s="22"/>
      <c r="L41" s="22"/>
      <c r="M41" s="24"/>
      <c r="N41" s="24"/>
      <c r="O41" s="22"/>
      <c r="P41" s="22">
        <f>'Rekentabel - Binnenbak 2m3'!G41-'Rekentabel - Binnenbak 2m3'!H41</f>
        <v>0</v>
      </c>
      <c r="Q41" s="26"/>
      <c r="R41" s="26"/>
    </row>
    <row r="42" ht="20.05" customHeight="1">
      <c r="A42" t="s" s="18">
        <v>54</v>
      </c>
      <c r="B42" s="29">
        <v>44106</v>
      </c>
      <c r="C42" s="20"/>
      <c r="D42" s="20"/>
      <c r="E42" s="21"/>
      <c r="F42" s="22"/>
      <c r="G42" s="25">
        <f>'Rekentabel - Binnenbak 2m3'!C42</f>
        <v>0</v>
      </c>
      <c r="H42" s="24"/>
      <c r="I42" s="25">
        <f>'Rekentabel - Binnenbak 2m3'!D42</f>
        <v>0</v>
      </c>
      <c r="J42" s="24"/>
      <c r="K42" s="22"/>
      <c r="L42" s="22"/>
      <c r="M42" s="24"/>
      <c r="N42" s="24"/>
      <c r="O42" s="22"/>
      <c r="P42" s="22">
        <f>'Rekentabel - Binnenbak 2m3'!G42-'Rekentabel - Binnenbak 2m3'!H42</f>
        <v>0</v>
      </c>
      <c r="Q42" s="26"/>
      <c r="R42" s="26"/>
    </row>
    <row r="43" ht="20.05" customHeight="1">
      <c r="A43" t="s" s="18">
        <v>55</v>
      </c>
      <c r="B43" s="29">
        <v>44113</v>
      </c>
      <c r="C43" s="20"/>
      <c r="D43" s="20"/>
      <c r="E43" s="21"/>
      <c r="F43" s="22"/>
      <c r="G43" s="25">
        <f>'Rekentabel - Binnenbak 2m3'!C43</f>
        <v>0</v>
      </c>
      <c r="H43" s="24"/>
      <c r="I43" s="25">
        <f>'Rekentabel - Binnenbak 2m3'!D43</f>
        <v>0</v>
      </c>
      <c r="J43" s="24"/>
      <c r="K43" s="22"/>
      <c r="L43" s="22"/>
      <c r="M43" s="24"/>
      <c r="N43" s="24"/>
      <c r="O43" s="22"/>
      <c r="P43" s="22">
        <f>'Rekentabel - Binnenbak 2m3'!G43-'Rekentabel - Binnenbak 2m3'!H43</f>
        <v>0</v>
      </c>
      <c r="Q43" s="26"/>
      <c r="R43" s="26"/>
    </row>
    <row r="44" ht="20.05" customHeight="1">
      <c r="A44" t="s" s="18">
        <v>56</v>
      </c>
      <c r="B44" s="29">
        <v>44120</v>
      </c>
      <c r="C44" s="20"/>
      <c r="D44" s="20"/>
      <c r="E44" s="21"/>
      <c r="F44" s="22"/>
      <c r="G44" s="25">
        <f>'Rekentabel - Binnenbak 2m3'!C44</f>
        <v>0</v>
      </c>
      <c r="H44" s="24"/>
      <c r="I44" s="25">
        <f>'Rekentabel - Binnenbak 2m3'!D44</f>
        <v>0</v>
      </c>
      <c r="J44" s="24"/>
      <c r="K44" s="22"/>
      <c r="L44" s="22"/>
      <c r="M44" s="24"/>
      <c r="N44" s="24"/>
      <c r="O44" s="22"/>
      <c r="P44" s="22">
        <f>'Rekentabel - Binnenbak 2m3'!G44-'Rekentabel - Binnenbak 2m3'!H44</f>
        <v>0</v>
      </c>
      <c r="Q44" s="26"/>
      <c r="R44" s="26"/>
    </row>
    <row r="45" ht="20.05" customHeight="1">
      <c r="A45" t="s" s="18">
        <v>57</v>
      </c>
      <c r="B45" s="29">
        <v>44127</v>
      </c>
      <c r="C45" s="20"/>
      <c r="D45" s="20"/>
      <c r="E45" s="21"/>
      <c r="F45" s="22"/>
      <c r="G45" s="25">
        <f>'Rekentabel - Binnenbak 2m3'!C45</f>
        <v>0</v>
      </c>
      <c r="H45" s="24"/>
      <c r="I45" s="25">
        <f>'Rekentabel - Binnenbak 2m3'!D45</f>
        <v>0</v>
      </c>
      <c r="J45" s="24"/>
      <c r="K45" s="22"/>
      <c r="L45" s="22"/>
      <c r="M45" s="24"/>
      <c r="N45" s="24"/>
      <c r="O45" s="22"/>
      <c r="P45" s="22">
        <f>'Rekentabel - Binnenbak 2m3'!G45-'Rekentabel - Binnenbak 2m3'!H45</f>
        <v>0</v>
      </c>
      <c r="Q45" s="26"/>
      <c r="R45" s="26"/>
    </row>
    <row r="46" ht="20.05" customHeight="1">
      <c r="A46" t="s" s="18">
        <v>58</v>
      </c>
      <c r="B46" s="29">
        <v>44134</v>
      </c>
      <c r="C46" s="20"/>
      <c r="D46" s="20"/>
      <c r="E46" s="21"/>
      <c r="F46" s="22"/>
      <c r="G46" s="25">
        <f>'Rekentabel - Binnenbak 2m3'!C46</f>
        <v>0</v>
      </c>
      <c r="H46" s="24"/>
      <c r="I46" s="25">
        <f>'Rekentabel - Binnenbak 2m3'!D46</f>
        <v>0</v>
      </c>
      <c r="J46" s="24"/>
      <c r="K46" s="22"/>
      <c r="L46" s="22"/>
      <c r="M46" s="24"/>
      <c r="N46" s="24"/>
      <c r="O46" s="22"/>
      <c r="P46" s="22">
        <f>'Rekentabel - Binnenbak 2m3'!G46-'Rekentabel - Binnenbak 2m3'!H46</f>
        <v>0</v>
      </c>
      <c r="Q46" s="26"/>
      <c r="R46" s="26"/>
    </row>
    <row r="47" ht="20.05" customHeight="1">
      <c r="A47" t="s" s="18">
        <v>59</v>
      </c>
      <c r="B47" s="29">
        <v>44141</v>
      </c>
      <c r="C47" s="20"/>
      <c r="D47" s="20"/>
      <c r="E47" s="21"/>
      <c r="F47" s="22"/>
      <c r="G47" s="25">
        <f>'Rekentabel - Binnenbak 2m3'!C47</f>
        <v>0</v>
      </c>
      <c r="H47" s="24"/>
      <c r="I47" s="25">
        <f>'Rekentabel - Binnenbak 2m3'!D47</f>
        <v>0</v>
      </c>
      <c r="J47" s="24"/>
      <c r="K47" s="22"/>
      <c r="L47" s="22"/>
      <c r="M47" s="24"/>
      <c r="N47" s="24"/>
      <c r="O47" s="22"/>
      <c r="P47" s="22">
        <f>'Rekentabel - Binnenbak 2m3'!G47-'Rekentabel - Binnenbak 2m3'!H47</f>
        <v>0</v>
      </c>
      <c r="Q47" s="26"/>
      <c r="R47" s="26"/>
    </row>
    <row r="48" ht="20.05" customHeight="1">
      <c r="A48" t="s" s="18">
        <v>77</v>
      </c>
      <c r="B48" s="29">
        <v>44148</v>
      </c>
      <c r="C48" s="20"/>
      <c r="D48" s="20"/>
      <c r="E48" s="21"/>
      <c r="F48" s="22"/>
      <c r="G48" s="25">
        <f>'Rekentabel - Binnenbak 2m3'!C48</f>
        <v>0</v>
      </c>
      <c r="H48" s="24"/>
      <c r="I48" s="25">
        <f>'Rekentabel - Binnenbak 2m3'!D48</f>
        <v>0</v>
      </c>
      <c r="J48" s="24"/>
      <c r="K48" s="22"/>
      <c r="L48" s="22"/>
      <c r="M48" s="24"/>
      <c r="N48" s="24"/>
      <c r="O48" s="22"/>
      <c r="P48" s="22">
        <f>'Rekentabel - Binnenbak 2m3'!G48-'Rekentabel - Binnenbak 2m3'!H48</f>
        <v>0</v>
      </c>
      <c r="Q48" s="26"/>
      <c r="R48" s="26"/>
    </row>
    <row r="49" ht="20.05" customHeight="1">
      <c r="A49" t="s" s="18">
        <v>60</v>
      </c>
      <c r="B49" s="29">
        <v>44155</v>
      </c>
      <c r="C49" s="20"/>
      <c r="D49" s="20"/>
      <c r="E49" s="21"/>
      <c r="F49" s="22"/>
      <c r="G49" s="25">
        <f>'Rekentabel - Binnenbak 2m3'!C49</f>
        <v>0</v>
      </c>
      <c r="H49" s="24"/>
      <c r="I49" s="25">
        <f>'Rekentabel - Binnenbak 2m3'!D49</f>
        <v>0</v>
      </c>
      <c r="J49" s="24"/>
      <c r="K49" s="22"/>
      <c r="L49" s="22"/>
      <c r="M49" s="24"/>
      <c r="N49" s="24"/>
      <c r="O49" s="22"/>
      <c r="P49" s="22">
        <f>'Rekentabel - Binnenbak 2m3'!G49-'Rekentabel - Binnenbak 2m3'!H49</f>
        <v>0</v>
      </c>
      <c r="Q49" s="26"/>
      <c r="R49" s="26"/>
    </row>
    <row r="50" ht="20.05" customHeight="1">
      <c r="A50" t="s" s="18">
        <v>78</v>
      </c>
      <c r="B50" s="29">
        <v>44162</v>
      </c>
      <c r="C50" s="20"/>
      <c r="D50" s="20"/>
      <c r="E50" s="21"/>
      <c r="F50" s="22"/>
      <c r="G50" s="25">
        <f>'Rekentabel - Binnenbak 2m3'!C50</f>
        <v>0</v>
      </c>
      <c r="H50" s="24"/>
      <c r="I50" s="25">
        <f>'Rekentabel - Binnenbak 2m3'!D50</f>
        <v>0</v>
      </c>
      <c r="J50" s="24"/>
      <c r="K50" s="22"/>
      <c r="L50" s="22"/>
      <c r="M50" s="24"/>
      <c r="N50" s="24"/>
      <c r="O50" s="22"/>
      <c r="P50" s="22">
        <f>'Rekentabel - Binnenbak 2m3'!G50-'Rekentabel - Binnenbak 2m3'!H50</f>
        <v>0</v>
      </c>
      <c r="Q50" s="26"/>
      <c r="R50" s="26"/>
    </row>
    <row r="51" ht="20.05" customHeight="1">
      <c r="A51" t="s" s="18">
        <v>79</v>
      </c>
      <c r="B51" s="29">
        <v>44169</v>
      </c>
      <c r="C51" s="20"/>
      <c r="D51" s="20"/>
      <c r="E51" s="21"/>
      <c r="F51" s="22"/>
      <c r="G51" s="25">
        <f>'Rekentabel - Binnenbak 2m3'!C51</f>
        <v>0</v>
      </c>
      <c r="H51" s="24"/>
      <c r="I51" s="25">
        <f>'Rekentabel - Binnenbak 2m3'!D51</f>
        <v>0</v>
      </c>
      <c r="J51" s="24"/>
      <c r="K51" s="22"/>
      <c r="L51" s="22"/>
      <c r="M51" s="24"/>
      <c r="N51" s="24"/>
      <c r="O51" s="22"/>
      <c r="P51" s="22">
        <f>'Rekentabel - Binnenbak 2m3'!G51-'Rekentabel - Binnenbak 2m3'!H51</f>
        <v>0</v>
      </c>
      <c r="Q51" s="26"/>
      <c r="R51" s="26"/>
    </row>
    <row r="52" ht="20.05" customHeight="1">
      <c r="A52" t="s" s="18">
        <v>80</v>
      </c>
      <c r="B52" s="29">
        <v>44176</v>
      </c>
      <c r="C52" s="20"/>
      <c r="D52" s="20"/>
      <c r="E52" s="21"/>
      <c r="F52" s="22"/>
      <c r="G52" s="25">
        <f>'Rekentabel - Binnenbak 2m3'!C52</f>
        <v>0</v>
      </c>
      <c r="H52" s="24"/>
      <c r="I52" s="25">
        <f>'Rekentabel - Binnenbak 2m3'!D52</f>
        <v>0</v>
      </c>
      <c r="J52" s="24"/>
      <c r="K52" s="22"/>
      <c r="L52" s="22"/>
      <c r="M52" s="24"/>
      <c r="N52" s="24"/>
      <c r="O52" s="22"/>
      <c r="P52" s="22">
        <f>'Rekentabel - Binnenbak 2m3'!G52-'Rekentabel - Binnenbak 2m3'!H52</f>
        <v>0</v>
      </c>
      <c r="Q52" s="26"/>
      <c r="R52" s="26"/>
    </row>
    <row r="53" ht="20.05" customHeight="1">
      <c r="A53" t="s" s="18">
        <v>61</v>
      </c>
      <c r="B53" s="29">
        <v>44183</v>
      </c>
      <c r="C53" s="20"/>
      <c r="D53" s="20"/>
      <c r="E53" s="21"/>
      <c r="F53" s="22"/>
      <c r="G53" s="25">
        <f>'Rekentabel - Binnenbak 2m3'!C53</f>
        <v>0</v>
      </c>
      <c r="H53" s="24"/>
      <c r="I53" s="25">
        <f>'Rekentabel - Binnenbak 2m3'!D53</f>
        <v>0</v>
      </c>
      <c r="J53" s="24"/>
      <c r="K53" s="22"/>
      <c r="L53" s="22"/>
      <c r="M53" s="24"/>
      <c r="N53" s="24"/>
      <c r="O53" s="22"/>
      <c r="P53" s="22">
        <f>'Rekentabel - Binnenbak 2m3'!G53-'Rekentabel - Binnenbak 2m3'!H53</f>
        <v>0</v>
      </c>
      <c r="Q53" s="26"/>
      <c r="R53" s="26"/>
    </row>
    <row r="54" ht="20.05" customHeight="1">
      <c r="A54" t="s" s="18">
        <v>81</v>
      </c>
      <c r="B54" s="29">
        <v>44190</v>
      </c>
      <c r="C54" s="20"/>
      <c r="D54" s="20"/>
      <c r="E54" s="21"/>
      <c r="F54" s="22"/>
      <c r="G54" s="25">
        <f>'Rekentabel - Binnenbak 2m3'!C54</f>
        <v>0</v>
      </c>
      <c r="H54" s="24"/>
      <c r="I54" s="25">
        <f>'Rekentabel - Binnenbak 2m3'!D54</f>
        <v>0</v>
      </c>
      <c r="J54" s="24"/>
      <c r="K54" s="22"/>
      <c r="L54" s="22"/>
      <c r="M54" s="24"/>
      <c r="N54" s="24"/>
      <c r="O54" s="22"/>
      <c r="P54" s="22">
        <f>'Rekentabel - Binnenbak 2m3'!G54-'Rekentabel - Binnenbak 2m3'!H54</f>
        <v>0</v>
      </c>
      <c r="Q54" s="26"/>
      <c r="R54" s="26"/>
    </row>
  </sheetData>
  <mergeCells count="1">
    <mergeCell ref="A1:R1"/>
  </mergeCells>
  <conditionalFormatting sqref="F2:F54 H2:H54">
    <cfRule type="cellIs" dxfId="38" priority="1" operator="greaterThanOrEqual" stopIfTrue="1">
      <formula>0</formula>
    </cfRule>
    <cfRule type="cellIs" dxfId="39" priority="2" operator="lessThan" stopIfTrue="1">
      <formula>0</formula>
    </cfRule>
  </conditionalFormatting>
  <conditionalFormatting sqref="I2:I54">
    <cfRule type="cellIs" dxfId="40" priority="1" operator="lessThan" stopIfTrue="1">
      <formula>0.2</formula>
    </cfRule>
    <cfRule type="cellIs" dxfId="41" priority="2" operator="greaterThanOrEqual" stopIfTrue="1">
      <formula>0.2</formula>
    </cfRule>
  </conditionalFormatting>
  <conditionalFormatting sqref="J2:J54">
    <cfRule type="cellIs" dxfId="42" priority="1" operator="lessThanOrEqual" stopIfTrue="1">
      <formula>50</formula>
    </cfRule>
    <cfRule type="cellIs" dxfId="43" priority="2" operator="between" stopIfTrue="1">
      <formula>51</formula>
      <formula>100</formula>
    </cfRule>
    <cfRule type="cellIs" dxfId="44" priority="3" operator="between" stopIfTrue="1">
      <formula>101</formula>
      <formula>150</formula>
    </cfRule>
    <cfRule type="cellIs" dxfId="45" priority="4" operator="greaterThan" stopIfTrue="1">
      <formula>150</formula>
    </cfRule>
  </conditionalFormatting>
  <conditionalFormatting sqref="C3:C54">
    <cfRule type="cellIs" dxfId="46" priority="1" operator="greaterThan" stopIfTrue="1">
      <formula>2</formula>
    </cfRule>
    <cfRule type="cellIs" dxfId="47" priority="2" operator="between" stopIfTrue="1">
      <formula>1</formula>
      <formula>2</formula>
    </cfRule>
    <cfRule type="cellIs" dxfId="48" priority="3" operator="between" stopIfTrue="1">
      <formula>0</formula>
      <formula>1</formula>
    </cfRule>
  </conditionalFormatting>
  <conditionalFormatting sqref="D3:D54">
    <cfRule type="cellIs" dxfId="49" priority="1" operator="lessThan" stopIfTrue="1">
      <formula>6</formula>
    </cfRule>
    <cfRule type="cellIs" dxfId="50" priority="2" operator="greaterThanOrEqual" stopIfTrue="1">
      <formula>6</formula>
    </cfRule>
  </conditionalFormatting>
  <conditionalFormatting sqref="E3:E54">
    <cfRule type="cellIs" dxfId="51" priority="1" operator="lessThan" stopIfTrue="1">
      <formula>6</formula>
    </cfRule>
    <cfRule type="cellIs" dxfId="52" priority="2" operator="between" stopIfTrue="1">
      <formula>6</formula>
      <formula>6.7</formula>
    </cfRule>
    <cfRule type="cellIs" dxfId="53" priority="3" operator="between" stopIfTrue="1">
      <formula>6.7</formula>
      <formula>8</formula>
    </cfRule>
    <cfRule type="cellIs" dxfId="54" priority="4" operator="between" stopIfTrue="1">
      <formula>8</formula>
      <formula>8.6</formula>
    </cfRule>
    <cfRule type="cellIs" dxfId="55" priority="5" operator="greaterThan" stopIfTrue="1">
      <formula>8.6</formula>
    </cfRule>
    <cfRule type="cellIs" dxfId="56" priority="6" operator="lessThan" stopIfTrue="1">
      <formula>6.7</formula>
    </cfRule>
    <cfRule type="cellIs" dxfId="57" priority="7" operator="between" stopIfTrue="1">
      <formula>6.7</formula>
      <formula>8.6</formula>
    </cfRule>
  </conditionalFormatting>
  <conditionalFormatting sqref="G3:G54">
    <cfRule type="cellIs" dxfId="58" priority="1" operator="lessThan" stopIfTrue="1">
      <formula>0.015</formula>
    </cfRule>
    <cfRule type="cellIs" dxfId="59" priority="2" operator="between" stopIfTrue="1">
      <formula>0.015</formula>
      <formula>0.036</formula>
    </cfRule>
    <cfRule type="cellIs" dxfId="60" priority="3" operator="greaterThan" stopIfTrue="1">
      <formula>0.036</formula>
    </cfRule>
  </conditionalFormatting>
  <conditionalFormatting sqref="K3:K54">
    <cfRule type="cellIs" dxfId="61" priority="1" operator="lessThanOrEqual" stopIfTrue="1">
      <formula>1</formula>
    </cfRule>
    <cfRule type="cellIs" dxfId="62" priority="2" operator="between" stopIfTrue="1">
      <formula>1</formula>
      <formula>5</formula>
    </cfRule>
    <cfRule type="cellIs" dxfId="63" priority="3" operator="greaterThan" stopIfTrue="1">
      <formula>5</formula>
    </cfRule>
  </conditionalFormatting>
  <conditionalFormatting sqref="L3:L54">
    <cfRule type="cellIs" dxfId="64" priority="1" operator="lessThan" stopIfTrue="1">
      <formula>6</formula>
    </cfRule>
    <cfRule type="cellIs" dxfId="65" priority="2" operator="between" stopIfTrue="1">
      <formula>6</formula>
      <formula>16</formula>
    </cfRule>
    <cfRule type="cellIs" dxfId="66" priority="3" operator="between" stopIfTrue="1">
      <formula>16</formula>
      <formula>20</formula>
    </cfRule>
    <cfRule type="cellIs" dxfId="67" priority="4" operator="between" stopIfTrue="1">
      <formula>21</formula>
      <formula>26</formula>
    </cfRule>
    <cfRule type="cellIs" dxfId="68" priority="5" operator="between" stopIfTrue="1">
      <formula>26</formula>
      <formula>30</formula>
    </cfRule>
    <cfRule type="cellIs" dxfId="69" priority="6" operator="greaterThan" stopIfTrue="1">
      <formula>30</formula>
    </cfRule>
    <cfRule type="cellIs" dxfId="70" priority="7" operator="between" stopIfTrue="1">
      <formula>20</formula>
      <formula>26</formula>
    </cfRule>
  </conditionalFormatting>
  <conditionalFormatting sqref="P3:P54">
    <cfRule type="cellIs" dxfId="71" priority="1" operator="lessThan" stopIfTrue="1">
      <formula>50</formula>
    </cfRule>
    <cfRule type="cellIs" dxfId="72" priority="2" operator="between" stopIfTrue="1">
      <formula>50</formula>
      <formula>100</formula>
    </cfRule>
    <cfRule type="cellIs" dxfId="73" priority="3" operator="between" stopIfTrue="1">
      <formula>100</formula>
      <formula>200</formula>
    </cfRule>
    <cfRule type="cellIs" dxfId="74" priority="4" operator="greaterThanOrEqual" stopIfTrue="1">
      <formula>200</formula>
    </cfRule>
  </conditionalFormatting>
  <conditionalFormatting sqref="Q3:Q54">
    <cfRule type="cellIs" dxfId="75" priority="1" operator="greaterThan" stopIfTrue="1">
      <formula>0.6</formula>
    </cfRule>
  </conditionalFormatting>
  <pageMargins left="0.5" right="0.5" top="0.75" bottom="0.75" header="0.277778" footer="0.277778"/>
  <pageSetup firstPageNumber="1" fitToHeight="1" fitToWidth="1" scale="72" useFirstPageNumber="0" orientation="portrait" pageOrder="downThenOver"/>
  <headerFooter>
    <oddFooter>&amp;C&amp;"Helvetica Neue,Regular"&amp;12&amp;K000000&amp;P</oddFooter>
  </headerFooter>
</worksheet>
</file>

<file path=xl/worksheets/sheet4.xml><?xml version="1.0" encoding="utf-8"?>
<worksheet xmlns:r="http://schemas.openxmlformats.org/officeDocument/2006/relationships" xmlns="http://schemas.openxmlformats.org/spreadsheetml/2006/main">
  <sheetViews>
    <sheetView workbookViewId="0" showGridLines="0" defaultGridColor="1"/>
  </sheetViews>
  <sheetFormatPr defaultColWidth="10" defaultRowHeight="13" customHeight="1" outlineLevelRow="0" outlineLevelCol="0"/>
  <cols>
    <col min="1" max="16384" width="10" customWidth="1"/>
  </cols>
  <sheetData/>
  <pageMargins left="0.5" right="0.5" top="0.75" bottom="0.75" header="0.277778" footer="0.277778"/>
  <pageSetup firstPageNumber="1" fitToHeight="1" fitToWidth="1" scale="72" useFirstPageNumber="0" orientation="portrait" pageOrder="downThenOver"/>
  <headerFooter>
    <oddFooter>&amp;C&amp;"Helvetica Neue,Regular"&amp;12&amp;K000000&amp;P</oddFooter>
  </headerFooter>
  <drawing r:id="rId1"/>
</worksheet>
</file>

<file path=xl/worksheets/sheet5.xml><?xml version="1.0" encoding="utf-8"?>
<worksheet xmlns:r="http://schemas.openxmlformats.org/officeDocument/2006/relationships" xmlns="http://schemas.openxmlformats.org/spreadsheetml/2006/main">
  <sheetPr>
    <pageSetUpPr fitToPage="1"/>
  </sheetPr>
  <dimension ref="A2:I37"/>
  <sheetViews>
    <sheetView workbookViewId="0" showGridLines="0" defaultGridColor="1">
      <pane topLeftCell="B3" xSplit="1" ySplit="2" activePane="bottomRight" state="frozen"/>
    </sheetView>
  </sheetViews>
  <sheetFormatPr defaultColWidth="16.3333" defaultRowHeight="19.9" customHeight="1" outlineLevelRow="0" outlineLevelCol="0"/>
  <cols>
    <col min="1" max="1" width="8.22656" style="34" customWidth="1"/>
    <col min="2" max="5" width="16.3516" style="34" customWidth="1"/>
    <col min="6" max="6" width="17.8672" style="34" customWidth="1"/>
    <col min="7" max="9" width="16.3516" style="34" customWidth="1"/>
    <col min="10" max="16384" width="16.3516" style="34" customWidth="1"/>
  </cols>
  <sheetData>
    <row r="1" ht="27.65" customHeight="1">
      <c r="A1" t="s" s="7">
        <v>85</v>
      </c>
      <c r="B1" s="7"/>
      <c r="C1" s="7"/>
      <c r="D1" s="7"/>
      <c r="E1" s="7"/>
      <c r="F1" s="7"/>
      <c r="G1" s="7"/>
      <c r="H1" s="7"/>
      <c r="I1" s="7"/>
    </row>
    <row r="2" ht="20.25" customHeight="1">
      <c r="A2" t="s" s="8">
        <v>87</v>
      </c>
      <c r="B2" t="s" s="8">
        <v>88</v>
      </c>
      <c r="C2" t="s" s="8">
        <v>13</v>
      </c>
      <c r="D2" t="s" s="8">
        <v>15</v>
      </c>
      <c r="E2" t="s" s="8">
        <v>89</v>
      </c>
      <c r="F2" t="s" s="8">
        <v>90</v>
      </c>
      <c r="G2" t="s" s="8">
        <v>91</v>
      </c>
      <c r="H2" t="s" s="8">
        <v>92</v>
      </c>
      <c r="I2" t="s" s="8">
        <v>93</v>
      </c>
    </row>
    <row r="3" ht="20.25" customHeight="1">
      <c r="A3" s="35">
        <v>2</v>
      </c>
      <c r="B3" s="36">
        <f>'Waterwaardes Vijver(s) - Vijver'!F3*1.214</f>
        <v>0</v>
      </c>
      <c r="C3" s="37">
        <f>$B3/(1+10^((0.0902-'Waterwaardes Vijver(s) - Vijver'!E3)+(2730/(273.2+'Waterwaardes Vijver(s) - Vijver'!L3))))</f>
        <v>0</v>
      </c>
      <c r="D3" s="38">
        <f>'Waterwaardes Vijver(s) - Vijver'!H3*3.29/1000</f>
        <v>0</v>
      </c>
      <c r="E3" s="37">
        <f>('Waterwaardes Vijver(s) - Vijver'!C3+'Waterwaardes Vijver(s) - Vijver'!D3)*17.8</f>
        <v>0</v>
      </c>
      <c r="F3" s="37">
        <f>'Waterwaardes Vijver(s) - Vijver'!O3*17.8</f>
        <v>0</v>
      </c>
      <c r="G3" s="37">
        <f>'Waterwaardes Vijver(s) - Vijver'!M3-E3</f>
        <v>0</v>
      </c>
      <c r="H3" s="37">
        <f>'Waterwaardes Vijver(s) - Vijver'!N3-F3</f>
        <v>0</v>
      </c>
      <c r="I3" s="37">
        <f>G3-H3</f>
        <v>0</v>
      </c>
    </row>
    <row r="4" ht="20.05" customHeight="1">
      <c r="A4" s="39">
        <v>7</v>
      </c>
      <c r="B4" s="40">
        <f>'Waterwaardes Vijver(s) - Vijver'!F4*1.214</f>
        <v>0</v>
      </c>
      <c r="C4" s="41">
        <f>$B4/(1+10^((0.0902-'Waterwaardes Vijver(s) - Vijver'!E4)+(2730/(273.2+'Waterwaardes Vijver(s) - Vijver'!L4))))</f>
        <v>0</v>
      </c>
      <c r="D4" s="42">
        <f>'Waterwaardes Vijver(s) - Vijver'!H4*3.29/1000</f>
        <v>0</v>
      </c>
      <c r="E4" s="41">
        <f>('Waterwaardes Vijver(s) - Vijver'!C4+'Waterwaardes Vijver(s) - Vijver'!D4)*17.8</f>
        <v>0</v>
      </c>
      <c r="F4" s="41">
        <f>'Waterwaardes Vijver(s) - Vijver'!O4*17.8</f>
        <v>0</v>
      </c>
      <c r="G4" s="41">
        <f>'Waterwaardes Vijver(s) - Vijver'!M4-E4</f>
        <v>0</v>
      </c>
      <c r="H4" s="41">
        <f>'Waterwaardes Vijver(s) - Vijver'!N4-F4</f>
        <v>0</v>
      </c>
      <c r="I4" s="41">
        <f>G4-H4</f>
        <v>0</v>
      </c>
    </row>
    <row r="5" ht="20.05" customHeight="1">
      <c r="A5" s="39">
        <v>12</v>
      </c>
      <c r="B5" s="40">
        <f>'Waterwaardes Vijver(s) - Vijver'!F5*1.214</f>
        <v>0</v>
      </c>
      <c r="C5" s="41">
        <f>$B5/(1+10^((0.0902-'Waterwaardes Vijver(s) - Vijver'!E5)+(2730/(273.2+'Waterwaardes Vijver(s) - Vijver'!L5))))</f>
        <v>0</v>
      </c>
      <c r="D5" s="42">
        <f>'Waterwaardes Vijver(s) - Vijver'!H5*3.29/1000</f>
        <v>0</v>
      </c>
      <c r="E5" s="41">
        <f>('Waterwaardes Vijver(s) - Vijver'!C5+'Waterwaardes Vijver(s) - Vijver'!D5)*17.8</f>
        <v>0</v>
      </c>
      <c r="F5" s="41">
        <f>'Waterwaardes Vijver(s) - Vijver'!O5*17.8</f>
        <v>0</v>
      </c>
      <c r="G5" s="41">
        <f>'Waterwaardes Vijver(s) - Vijver'!M5-E5</f>
        <v>0</v>
      </c>
      <c r="H5" s="41">
        <f>'Waterwaardes Vijver(s) - Vijver'!N5-F5</f>
        <v>0</v>
      </c>
      <c r="I5" s="41">
        <f>G5-H5</f>
        <v>0</v>
      </c>
    </row>
    <row r="6" ht="20.05" customHeight="1">
      <c r="A6" s="39">
        <v>15</v>
      </c>
      <c r="B6" s="40">
        <f>'Waterwaardes Vijver(s) - Vijver'!F6*1.214</f>
        <v>0</v>
      </c>
      <c r="C6" s="41">
        <f>$B6/(1+10^((0.0902-'Waterwaardes Vijver(s) - Vijver'!E6)+(2730/(273.2+'Waterwaardes Vijver(s) - Vijver'!L6))))</f>
        <v>0</v>
      </c>
      <c r="D6" s="42">
        <f>'Waterwaardes Vijver(s) - Vijver'!H6*3.29/1000</f>
        <v>0</v>
      </c>
      <c r="E6" s="41">
        <f>('Waterwaardes Vijver(s) - Vijver'!C6+'Waterwaardes Vijver(s) - Vijver'!D6)*17.8</f>
        <v>0</v>
      </c>
      <c r="F6" s="41">
        <f>'Waterwaardes Vijver(s) - Vijver'!O6*17.8</f>
        <v>0</v>
      </c>
      <c r="G6" s="41">
        <f>'Waterwaardes Vijver(s) - Vijver'!M6-E6</f>
        <v>0</v>
      </c>
      <c r="H6" s="41">
        <f>'Waterwaardes Vijver(s) - Vijver'!N6-F6</f>
        <v>0</v>
      </c>
      <c r="I6" s="41">
        <f>G6-H6</f>
        <v>0</v>
      </c>
    </row>
    <row r="7" ht="20.05" customHeight="1">
      <c r="A7" s="39">
        <v>17</v>
      </c>
      <c r="B7" s="40">
        <f>'Waterwaardes Vijver(s) - Vijver'!F7*1.214</f>
        <v>0</v>
      </c>
      <c r="C7" s="41">
        <f>$B7/(1+10^((0.0902-'Waterwaardes Vijver(s) - Vijver'!E7)+(2730/(273.2+'Waterwaardes Vijver(s) - Vijver'!L7))))</f>
        <v>0</v>
      </c>
      <c r="D7" s="42">
        <f>'Waterwaardes Vijver(s) - Vijver'!H7*3.29/1000</f>
        <v>0</v>
      </c>
      <c r="E7" s="41">
        <f>('Waterwaardes Vijver(s) - Vijver'!C7+'Waterwaardes Vijver(s) - Vijver'!D7)*17.8</f>
        <v>0</v>
      </c>
      <c r="F7" s="41">
        <f>'Waterwaardes Vijver(s) - Vijver'!O7*17.8</f>
        <v>0</v>
      </c>
      <c r="G7" s="41">
        <f>'Waterwaardes Vijver(s) - Vijver'!M7-E7</f>
        <v>0</v>
      </c>
      <c r="H7" s="41">
        <f>'Waterwaardes Vijver(s) - Vijver'!N7-F7</f>
        <v>0</v>
      </c>
      <c r="I7" s="41">
        <f>G7-H7</f>
        <v>0</v>
      </c>
    </row>
    <row r="8" ht="20.05" customHeight="1">
      <c r="A8" s="39">
        <v>18</v>
      </c>
      <c r="B8" s="40">
        <f>'Waterwaardes Vijver(s) - Vijver'!F8*1.214</f>
        <v>0</v>
      </c>
      <c r="C8" s="41">
        <f>$B8/(1+10^((0.0902-'Waterwaardes Vijver(s) - Vijver'!E8)+(2730/(273.2+'Waterwaardes Vijver(s) - Vijver'!L8))))</f>
        <v>0</v>
      </c>
      <c r="D8" s="42">
        <f>'Waterwaardes Vijver(s) - Vijver'!H8*3.29/1000</f>
        <v>0</v>
      </c>
      <c r="E8" s="41">
        <f>('Waterwaardes Vijver(s) - Vijver'!C8+'Waterwaardes Vijver(s) - Vijver'!D8)*17.8</f>
        <v>0</v>
      </c>
      <c r="F8" s="41">
        <f>'Waterwaardes Vijver(s) - Vijver'!O8*17.8</f>
        <v>0</v>
      </c>
      <c r="G8" s="41">
        <f>'Waterwaardes Vijver(s) - Vijver'!M8-E8</f>
        <v>0</v>
      </c>
      <c r="H8" s="41">
        <f>'Waterwaardes Vijver(s) - Vijver'!N8-F8</f>
        <v>0</v>
      </c>
      <c r="I8" s="41">
        <f>G8-H8</f>
        <v>0</v>
      </c>
    </row>
    <row r="9" ht="20.05" customHeight="1">
      <c r="A9" s="39">
        <v>19</v>
      </c>
      <c r="B9" s="40">
        <f>'Waterwaardes Vijver(s) - Vijver'!F9*1.214</f>
        <v>0</v>
      </c>
      <c r="C9" s="41">
        <f>$B9/(1+10^((0.0902-'Waterwaardes Vijver(s) - Vijver'!E9)+(2730/(273.2+'Waterwaardes Vijver(s) - Vijver'!L9))))</f>
        <v>0</v>
      </c>
      <c r="D9" s="42">
        <f>'Waterwaardes Vijver(s) - Vijver'!H9*3.29/1000</f>
        <v>0</v>
      </c>
      <c r="E9" s="41">
        <f>('Waterwaardes Vijver(s) - Vijver'!C9+'Waterwaardes Vijver(s) - Vijver'!D9)*17.8</f>
        <v>0</v>
      </c>
      <c r="F9" s="41">
        <f>'Waterwaardes Vijver(s) - Vijver'!O9*17.8</f>
        <v>0</v>
      </c>
      <c r="G9" s="41">
        <f>'Waterwaardes Vijver(s) - Vijver'!M9-E9</f>
        <v>0</v>
      </c>
      <c r="H9" s="41">
        <f>'Waterwaardes Vijver(s) - Vijver'!N9-F9</f>
        <v>0</v>
      </c>
      <c r="I9" s="41">
        <f>G9-H9</f>
        <v>0</v>
      </c>
    </row>
    <row r="10" ht="20.05" customHeight="1">
      <c r="A10" s="39">
        <v>20</v>
      </c>
      <c r="B10" s="40">
        <f>'Waterwaardes Vijver(s) - Vijver'!F10*1.214</f>
        <v>0</v>
      </c>
      <c r="C10" s="41">
        <f>$B10/(1+10^((0.0902-'Waterwaardes Vijver(s) - Vijver'!E10)+(2730/(273.2+'Waterwaardes Vijver(s) - Vijver'!L10))))</f>
        <v>0</v>
      </c>
      <c r="D10" s="42">
        <f>'Waterwaardes Vijver(s) - Vijver'!H10*3.29/1000</f>
        <v>0</v>
      </c>
      <c r="E10" s="41">
        <f>('Waterwaardes Vijver(s) - Vijver'!C10+'Waterwaardes Vijver(s) - Vijver'!D10)*17.8</f>
        <v>0</v>
      </c>
      <c r="F10" s="41">
        <f>'Waterwaardes Vijver(s) - Vijver'!O10*17.8</f>
        <v>0</v>
      </c>
      <c r="G10" s="41">
        <f>'Waterwaardes Vijver(s) - Vijver'!M10-E10</f>
        <v>0</v>
      </c>
      <c r="H10" s="41">
        <f>'Waterwaardes Vijver(s) - Vijver'!N10-F10</f>
        <v>0</v>
      </c>
      <c r="I10" s="41">
        <f>G10-H10</f>
        <v>0</v>
      </c>
    </row>
    <row r="11" ht="20.05" customHeight="1">
      <c r="A11" s="39">
        <v>21</v>
      </c>
      <c r="B11" s="40">
        <f>'Waterwaardes Vijver(s) - Vijver'!F11*1.214</f>
        <v>0</v>
      </c>
      <c r="C11" s="41">
        <f>$B11/(1+10^((0.0902-'Waterwaardes Vijver(s) - Vijver'!E11)+(2730/(273.2+'Waterwaardes Vijver(s) - Vijver'!L11))))</f>
        <v>0</v>
      </c>
      <c r="D11" s="42">
        <f>'Waterwaardes Vijver(s) - Vijver'!H11*3.29/1000</f>
        <v>0</v>
      </c>
      <c r="E11" s="41">
        <f>('Waterwaardes Vijver(s) - Vijver'!C11+'Waterwaardes Vijver(s) - Vijver'!D11)*17.8</f>
        <v>0</v>
      </c>
      <c r="F11" s="41">
        <f>'Waterwaardes Vijver(s) - Vijver'!O11*17.8</f>
        <v>0</v>
      </c>
      <c r="G11" s="41">
        <f>'Waterwaardes Vijver(s) - Vijver'!M11-E11</f>
        <v>0</v>
      </c>
      <c r="H11" s="41">
        <f>'Waterwaardes Vijver(s) - Vijver'!N11-F11</f>
        <v>0</v>
      </c>
      <c r="I11" s="41">
        <f>G11-H11</f>
        <v>0</v>
      </c>
    </row>
    <row r="12" ht="20.05" customHeight="1">
      <c r="A12" s="39">
        <v>22</v>
      </c>
      <c r="B12" s="40">
        <f>'Waterwaardes Vijver(s) - Vijver'!F12*1.214</f>
        <v>0</v>
      </c>
      <c r="C12" s="41">
        <f>$B12/(1+10^((0.0902-'Waterwaardes Vijver(s) - Vijver'!E12)+(2730/(273.2+'Waterwaardes Vijver(s) - Vijver'!L12))))</f>
        <v>0</v>
      </c>
      <c r="D12" s="42">
        <f>'Waterwaardes Vijver(s) - Vijver'!H12*3.29/1000</f>
        <v>0</v>
      </c>
      <c r="E12" s="41">
        <f>('Waterwaardes Vijver(s) - Vijver'!C12+'Waterwaardes Vijver(s) - Vijver'!D12)*17.8</f>
        <v>0</v>
      </c>
      <c r="F12" s="41">
        <f>'Waterwaardes Vijver(s) - Vijver'!O12*17.8</f>
        <v>0</v>
      </c>
      <c r="G12" s="41">
        <f>'Waterwaardes Vijver(s) - Vijver'!M12-E12</f>
        <v>0</v>
      </c>
      <c r="H12" s="41">
        <f>'Waterwaardes Vijver(s) - Vijver'!N12-F12</f>
        <v>0</v>
      </c>
      <c r="I12" s="41">
        <f>G12-H12</f>
        <v>0</v>
      </c>
    </row>
    <row r="13" ht="20.05" customHeight="1">
      <c r="A13" s="39">
        <v>23</v>
      </c>
      <c r="B13" s="40">
        <f>'Waterwaardes Vijver(s) - Vijver'!F13*1.214</f>
        <v>0</v>
      </c>
      <c r="C13" s="41">
        <f>$B13/(1+10^((0.0902-'Waterwaardes Vijver(s) - Vijver'!E13)+(2730/(273.2+'Waterwaardes Vijver(s) - Vijver'!L13))))</f>
        <v>0</v>
      </c>
      <c r="D13" s="42">
        <f>'Waterwaardes Vijver(s) - Vijver'!H13*3.29/1000</f>
        <v>0</v>
      </c>
      <c r="E13" s="41">
        <f>('Waterwaardes Vijver(s) - Vijver'!C13+'Waterwaardes Vijver(s) - Vijver'!D13)*17.8</f>
        <v>0</v>
      </c>
      <c r="F13" s="41">
        <f>'Waterwaardes Vijver(s) - Vijver'!O13*17.8</f>
        <v>0</v>
      </c>
      <c r="G13" s="41">
        <f>'Waterwaardes Vijver(s) - Vijver'!M13-E13</f>
        <v>0</v>
      </c>
      <c r="H13" s="41">
        <f>'Waterwaardes Vijver(s) - Vijver'!N13-F13</f>
        <v>0</v>
      </c>
      <c r="I13" s="41">
        <f>G13-H13</f>
        <v>0</v>
      </c>
    </row>
    <row r="14" ht="20.05" customHeight="1">
      <c r="A14" s="39">
        <v>24</v>
      </c>
      <c r="B14" s="40">
        <f>'Waterwaardes Vijver(s) - Vijver'!F14*1.214</f>
        <v>0</v>
      </c>
      <c r="C14" s="41">
        <f>$B14/(1+10^((0.0902-'Waterwaardes Vijver(s) - Vijver'!E14)+(2730/(273.2+'Waterwaardes Vijver(s) - Vijver'!L14))))</f>
        <v>0</v>
      </c>
      <c r="D14" s="42">
        <f>'Waterwaardes Vijver(s) - Vijver'!H14*3.29/1000</f>
        <v>0</v>
      </c>
      <c r="E14" s="41">
        <f>('Waterwaardes Vijver(s) - Vijver'!C14+'Waterwaardes Vijver(s) - Vijver'!D14)*17.8</f>
        <v>0</v>
      </c>
      <c r="F14" s="41">
        <f>'Waterwaardes Vijver(s) - Vijver'!O14*17.8</f>
        <v>0</v>
      </c>
      <c r="G14" s="41">
        <f>'Waterwaardes Vijver(s) - Vijver'!M14-E14</f>
        <v>0</v>
      </c>
      <c r="H14" s="41">
        <f>'Waterwaardes Vijver(s) - Vijver'!N14-F14</f>
        <v>0</v>
      </c>
      <c r="I14" s="41">
        <f>G14-H14</f>
        <v>0</v>
      </c>
    </row>
    <row r="15" ht="20.05" customHeight="1">
      <c r="A15" s="39">
        <v>25</v>
      </c>
      <c r="B15" s="40">
        <f>'Waterwaardes Vijver(s) - Vijver'!F15*1.214</f>
        <v>0</v>
      </c>
      <c r="C15" s="41">
        <f>$B15/(1+10^((0.0902-'Waterwaardes Vijver(s) - Vijver'!E15)+(2730/(273.2+'Waterwaardes Vijver(s) - Vijver'!L15))))</f>
        <v>0</v>
      </c>
      <c r="D15" s="42">
        <f>'Waterwaardes Vijver(s) - Vijver'!H15*3.29/1000</f>
        <v>0</v>
      </c>
      <c r="E15" s="41">
        <f>('Waterwaardes Vijver(s) - Vijver'!C15+'Waterwaardes Vijver(s) - Vijver'!D15)*17.8</f>
        <v>0</v>
      </c>
      <c r="F15" s="41">
        <f>'Waterwaardes Vijver(s) - Vijver'!O15*17.8</f>
        <v>0</v>
      </c>
      <c r="G15" s="41">
        <f>'Waterwaardes Vijver(s) - Vijver'!M15-E15</f>
        <v>0</v>
      </c>
      <c r="H15" s="41">
        <f>'Waterwaardes Vijver(s) - Vijver'!N15-F15</f>
        <v>0</v>
      </c>
      <c r="I15" s="41">
        <f>G15-H15</f>
        <v>0</v>
      </c>
    </row>
    <row r="16" ht="20.05" customHeight="1">
      <c r="A16" s="39">
        <v>26</v>
      </c>
      <c r="B16" s="40">
        <f>'Waterwaardes Vijver(s) - Vijver'!F16*1.214</f>
        <v>0</v>
      </c>
      <c r="C16" s="41">
        <f>$B16/(1+10^((0.0902-'Waterwaardes Vijver(s) - Vijver'!E16)+(2730/(273.2+'Waterwaardes Vijver(s) - Vijver'!L16))))</f>
        <v>0</v>
      </c>
      <c r="D16" s="42">
        <f>'Waterwaardes Vijver(s) - Vijver'!H16*3.29/1000</f>
        <v>0</v>
      </c>
      <c r="E16" s="41">
        <f>('Waterwaardes Vijver(s) - Vijver'!C16+'Waterwaardes Vijver(s) - Vijver'!D16)*17.8</f>
        <v>0</v>
      </c>
      <c r="F16" s="41">
        <f>'Waterwaardes Vijver(s) - Vijver'!O16*17.8</f>
        <v>0</v>
      </c>
      <c r="G16" s="41">
        <f>'Waterwaardes Vijver(s) - Vijver'!M16-E16</f>
        <v>0</v>
      </c>
      <c r="H16" s="41">
        <f>'Waterwaardes Vijver(s) - Vijver'!N16-F16</f>
        <v>0</v>
      </c>
      <c r="I16" s="41">
        <f>G16-H16</f>
        <v>0</v>
      </c>
    </row>
    <row r="17" ht="20.05" customHeight="1">
      <c r="A17" s="39">
        <v>27</v>
      </c>
      <c r="B17" s="40">
        <f>'Waterwaardes Vijver(s) - Vijver'!F17*1.214</f>
        <v>0</v>
      </c>
      <c r="C17" s="41">
        <f>$B17/(1+10^((0.0902-'Waterwaardes Vijver(s) - Vijver'!E17)+(2730/(273.2+'Waterwaardes Vijver(s) - Vijver'!L17))))</f>
        <v>0</v>
      </c>
      <c r="D17" s="42">
        <f>'Waterwaardes Vijver(s) - Vijver'!H17*3.29/1000</f>
        <v>0</v>
      </c>
      <c r="E17" s="41">
        <f>('Waterwaardes Vijver(s) - Vijver'!C17+'Waterwaardes Vijver(s) - Vijver'!D17)*17.8</f>
        <v>0</v>
      </c>
      <c r="F17" s="41">
        <f>'Waterwaardes Vijver(s) - Vijver'!O17*17.8</f>
        <v>0</v>
      </c>
      <c r="G17" s="41">
        <f>'Waterwaardes Vijver(s) - Vijver'!M17-E17</f>
        <v>0</v>
      </c>
      <c r="H17" s="41">
        <f>'Waterwaardes Vijver(s) - Vijver'!N17-F17</f>
        <v>0</v>
      </c>
      <c r="I17" s="41">
        <f>G17-H17</f>
        <v>0</v>
      </c>
    </row>
    <row r="18" ht="20.05" customHeight="1">
      <c r="A18" s="39">
        <v>28</v>
      </c>
      <c r="B18" s="40">
        <f>'Waterwaardes Vijver(s) - Vijver'!F18*1.214</f>
        <v>0</v>
      </c>
      <c r="C18" s="41">
        <f>$B18/(1+10^((0.0902-'Waterwaardes Vijver(s) - Vijver'!E18)+(2730/(273.2+'Waterwaardes Vijver(s) - Vijver'!L18))))</f>
        <v>0</v>
      </c>
      <c r="D18" s="42">
        <f>'Waterwaardes Vijver(s) - Vijver'!H18*3.29/1000</f>
        <v>0</v>
      </c>
      <c r="E18" s="41">
        <f>('Waterwaardes Vijver(s) - Vijver'!C18+'Waterwaardes Vijver(s) - Vijver'!D18)*17.8</f>
        <v>0</v>
      </c>
      <c r="F18" s="41">
        <f>'Waterwaardes Vijver(s) - Vijver'!O18*17.8</f>
        <v>0</v>
      </c>
      <c r="G18" s="41">
        <f>'Waterwaardes Vijver(s) - Vijver'!M18-E18</f>
        <v>0</v>
      </c>
      <c r="H18" s="41">
        <f>'Waterwaardes Vijver(s) - Vijver'!N18-F18</f>
        <v>0</v>
      </c>
      <c r="I18" s="41">
        <f>G18-H18</f>
        <v>0</v>
      </c>
    </row>
    <row r="19" ht="20.05" customHeight="1">
      <c r="A19" s="39">
        <v>29</v>
      </c>
      <c r="B19" s="40">
        <f>'Waterwaardes Vijver(s) - Vijver'!F19*1.214</f>
        <v>0</v>
      </c>
      <c r="C19" s="41">
        <f>$B19/(1+10^((0.0902-'Waterwaardes Vijver(s) - Vijver'!E19)+(2730/(273.2+'Waterwaardes Vijver(s) - Vijver'!L19))))</f>
        <v>0</v>
      </c>
      <c r="D19" s="42">
        <f>'Waterwaardes Vijver(s) - Vijver'!H19*3.29/1000</f>
        <v>0</v>
      </c>
      <c r="E19" s="41">
        <f>('Waterwaardes Vijver(s) - Vijver'!C19+'Waterwaardes Vijver(s) - Vijver'!D19)*17.8</f>
        <v>0</v>
      </c>
      <c r="F19" s="41">
        <f>'Waterwaardes Vijver(s) - Vijver'!O19*17.8</f>
        <v>0</v>
      </c>
      <c r="G19" s="41">
        <f>'Waterwaardes Vijver(s) - Vijver'!M19-E19</f>
        <v>0</v>
      </c>
      <c r="H19" s="41">
        <f>'Waterwaardes Vijver(s) - Vijver'!N19-F19</f>
        <v>0</v>
      </c>
      <c r="I19" s="41">
        <f>G19-H19</f>
        <v>0</v>
      </c>
    </row>
    <row r="20" ht="20.05" customHeight="1">
      <c r="A20" s="39">
        <v>30</v>
      </c>
      <c r="B20" s="40">
        <f>'Waterwaardes Vijver(s) - Vijver'!F20*1.214</f>
        <v>0</v>
      </c>
      <c r="C20" s="41">
        <f>$B20/(1+10^((0.0902-'Waterwaardes Vijver(s) - Vijver'!E20)+(2730/(273.2+'Waterwaardes Vijver(s) - Vijver'!L20))))</f>
        <v>0</v>
      </c>
      <c r="D20" s="42">
        <f>'Waterwaardes Vijver(s) - Vijver'!H20*3.29/1000</f>
        <v>0</v>
      </c>
      <c r="E20" s="41">
        <f>('Waterwaardes Vijver(s) - Vijver'!C20+'Waterwaardes Vijver(s) - Vijver'!D20)*17.8</f>
        <v>0</v>
      </c>
      <c r="F20" s="41">
        <f>'Waterwaardes Vijver(s) - Vijver'!O20*17.8</f>
        <v>0</v>
      </c>
      <c r="G20" s="41">
        <f>'Waterwaardes Vijver(s) - Vijver'!M20-E20</f>
        <v>0</v>
      </c>
      <c r="H20" s="41">
        <f>'Waterwaardes Vijver(s) - Vijver'!N20-F20</f>
        <v>0</v>
      </c>
      <c r="I20" s="41">
        <f>G20-H20</f>
        <v>0</v>
      </c>
    </row>
    <row r="21" ht="20.05" customHeight="1">
      <c r="A21" s="39">
        <v>31</v>
      </c>
      <c r="B21" s="40">
        <f>'Waterwaardes Vijver(s) - Vijver'!F21*1.214</f>
        <v>0</v>
      </c>
      <c r="C21" s="41">
        <f>$B21/(1+10^((0.0902-'Waterwaardes Vijver(s) - Vijver'!E21)+(2730/(273.2+'Waterwaardes Vijver(s) - Vijver'!L21))))</f>
        <v>0</v>
      </c>
      <c r="D21" s="42">
        <f>'Waterwaardes Vijver(s) - Vijver'!H21*3.29/1000</f>
        <v>0</v>
      </c>
      <c r="E21" s="41">
        <f>('Waterwaardes Vijver(s) - Vijver'!C21+'Waterwaardes Vijver(s) - Vijver'!D21)*17.8</f>
        <v>0</v>
      </c>
      <c r="F21" s="41">
        <f>'Waterwaardes Vijver(s) - Vijver'!O21*17.8</f>
        <v>0</v>
      </c>
      <c r="G21" s="41">
        <f>'Waterwaardes Vijver(s) - Vijver'!M21-E21</f>
        <v>0</v>
      </c>
      <c r="H21" s="41">
        <f>'Waterwaardes Vijver(s) - Vijver'!N21-F21</f>
        <v>0</v>
      </c>
      <c r="I21" s="41">
        <f>G21-H21</f>
        <v>0</v>
      </c>
    </row>
    <row r="22" ht="20.05" customHeight="1">
      <c r="A22" s="39">
        <v>32</v>
      </c>
      <c r="B22" s="40">
        <f>'Waterwaardes Vijver(s) - Vijver'!F22*1.214</f>
        <v>0</v>
      </c>
      <c r="C22" s="41">
        <f>$B22/(1+10^((0.0902-'Waterwaardes Vijver(s) - Vijver'!E22)+(2730/(273.2+'Waterwaardes Vijver(s) - Vijver'!L22))))</f>
        <v>0</v>
      </c>
      <c r="D22" s="42">
        <f>'Waterwaardes Vijver(s) - Vijver'!H22*3.29/1000</f>
        <v>0</v>
      </c>
      <c r="E22" s="41">
        <f>('Waterwaardes Vijver(s) - Vijver'!C22+'Waterwaardes Vijver(s) - Vijver'!D22)*17.8</f>
        <v>0</v>
      </c>
      <c r="F22" s="41">
        <f>'Waterwaardes Vijver(s) - Vijver'!O22*17.8</f>
        <v>0</v>
      </c>
      <c r="G22" s="41">
        <f>'Waterwaardes Vijver(s) - Vijver'!M22-E22</f>
        <v>0</v>
      </c>
      <c r="H22" s="41">
        <f>'Waterwaardes Vijver(s) - Vijver'!N22-F22</f>
        <v>0</v>
      </c>
      <c r="I22" s="41">
        <f>G22-H22</f>
        <v>0</v>
      </c>
    </row>
    <row r="23" ht="20.05" customHeight="1">
      <c r="A23" s="39">
        <v>33</v>
      </c>
      <c r="B23" s="40">
        <f>'Waterwaardes Vijver(s) - Vijver'!F23*1.214</f>
        <v>0</v>
      </c>
      <c r="C23" s="41">
        <f>$B23/(1+10^((0.0902-'Waterwaardes Vijver(s) - Vijver'!E23)+(2730/(273.2+'Waterwaardes Vijver(s) - Vijver'!L23))))</f>
        <v>0</v>
      </c>
      <c r="D23" s="42">
        <f>'Waterwaardes Vijver(s) - Vijver'!H23*3.29/1000</f>
        <v>0</v>
      </c>
      <c r="E23" s="41">
        <f>('Waterwaardes Vijver(s) - Vijver'!C23+'Waterwaardes Vijver(s) - Vijver'!D23)*17.8</f>
        <v>0</v>
      </c>
      <c r="F23" s="41">
        <f>'Waterwaardes Vijver(s) - Vijver'!O23*17.8</f>
        <v>0</v>
      </c>
      <c r="G23" s="41">
        <f>'Waterwaardes Vijver(s) - Vijver'!M23-E23</f>
        <v>0</v>
      </c>
      <c r="H23" s="41">
        <f>'Waterwaardes Vijver(s) - Vijver'!N23-F23</f>
        <v>0</v>
      </c>
      <c r="I23" s="41">
        <f>G23-H23</f>
        <v>0</v>
      </c>
    </row>
    <row r="24" ht="20.05" customHeight="1">
      <c r="A24" s="39">
        <v>34</v>
      </c>
      <c r="B24" s="40">
        <f>'Waterwaardes Vijver(s) - Vijver'!F24*1.214</f>
        <v>0</v>
      </c>
      <c r="C24" s="41">
        <f>$B24/(1+10^((0.0902-'Waterwaardes Vijver(s) - Vijver'!E24)+(2730/(273.2+'Waterwaardes Vijver(s) - Vijver'!L24))))</f>
        <v>0</v>
      </c>
      <c r="D24" s="42">
        <f>'Waterwaardes Vijver(s) - Vijver'!H24*3.29/1000</f>
        <v>0</v>
      </c>
      <c r="E24" s="41">
        <f>('Waterwaardes Vijver(s) - Vijver'!C24+'Waterwaardes Vijver(s) - Vijver'!D24)*17.8</f>
        <v>0</v>
      </c>
      <c r="F24" s="41">
        <f>'Waterwaardes Vijver(s) - Vijver'!O24*17.8</f>
        <v>0</v>
      </c>
      <c r="G24" s="41">
        <f>'Waterwaardes Vijver(s) - Vijver'!M24-E24</f>
        <v>0</v>
      </c>
      <c r="H24" s="41">
        <f>'Waterwaardes Vijver(s) - Vijver'!N24-F24</f>
        <v>0</v>
      </c>
      <c r="I24" s="41">
        <f>G24-H24</f>
        <v>0</v>
      </c>
    </row>
    <row r="25" ht="20.05" customHeight="1">
      <c r="A25" s="39">
        <v>35</v>
      </c>
      <c r="B25" s="40">
        <f>'Waterwaardes Vijver(s) - Vijver'!F25*1.214</f>
        <v>0</v>
      </c>
      <c r="C25" s="41">
        <f>$B25/(1+10^((0.0902-'Waterwaardes Vijver(s) - Vijver'!E25)+(2730/(273.2+'Waterwaardes Vijver(s) - Vijver'!L25))))</f>
        <v>0</v>
      </c>
      <c r="D25" s="42">
        <f>'Waterwaardes Vijver(s) - Vijver'!H25*3.29/1000</f>
        <v>0</v>
      </c>
      <c r="E25" s="41">
        <f>('Waterwaardes Vijver(s) - Vijver'!C25+'Waterwaardes Vijver(s) - Vijver'!D25)*17.8</f>
        <v>0</v>
      </c>
      <c r="F25" s="41">
        <f>'Waterwaardes Vijver(s) - Vijver'!O25*17.8</f>
        <v>0</v>
      </c>
      <c r="G25" s="41">
        <f>'Waterwaardes Vijver(s) - Vijver'!M25-E25</f>
        <v>0</v>
      </c>
      <c r="H25" s="41">
        <f>'Waterwaardes Vijver(s) - Vijver'!N25-F25</f>
        <v>0</v>
      </c>
      <c r="I25" s="41">
        <f>G25-H25</f>
        <v>0</v>
      </c>
    </row>
    <row r="26" ht="20.05" customHeight="1">
      <c r="A26" s="39">
        <v>36</v>
      </c>
      <c r="B26" s="40">
        <f>'Waterwaardes Vijver(s) - Vijver'!F26*1.214</f>
        <v>0</v>
      </c>
      <c r="C26" s="41">
        <f>$B26/(1+10^((0.0902-'Waterwaardes Vijver(s) - Vijver'!E26)+(2730/(273.2+'Waterwaardes Vijver(s) - Vijver'!L26))))</f>
        <v>0</v>
      </c>
      <c r="D26" s="42">
        <f>'Waterwaardes Vijver(s) - Vijver'!H26*3.29/1000</f>
        <v>0</v>
      </c>
      <c r="E26" s="41">
        <f>('Waterwaardes Vijver(s) - Vijver'!C26+'Waterwaardes Vijver(s) - Vijver'!D26)*17.8</f>
        <v>0</v>
      </c>
      <c r="F26" s="41">
        <f>'Waterwaardes Vijver(s) - Vijver'!O26*17.8</f>
        <v>0</v>
      </c>
      <c r="G26" s="41">
        <f>'Waterwaardes Vijver(s) - Vijver'!M26-E26</f>
        <v>0</v>
      </c>
      <c r="H26" s="41">
        <f>'Waterwaardes Vijver(s) - Vijver'!N26-F26</f>
        <v>0</v>
      </c>
      <c r="I26" s="41">
        <f>G26-H26</f>
        <v>0</v>
      </c>
    </row>
    <row r="27" ht="20.05" customHeight="1">
      <c r="A27" s="39">
        <v>37</v>
      </c>
      <c r="B27" s="40">
        <f>'Waterwaardes Vijver(s) - Vijver'!F27*1.214</f>
        <v>0</v>
      </c>
      <c r="C27" s="41">
        <f>$B27/(1+10^((0.0902-'Waterwaardes Vijver(s) - Vijver'!E27)+(2730/(273.2+'Waterwaardes Vijver(s) - Vijver'!L27))))</f>
        <v>0</v>
      </c>
      <c r="D27" s="42">
        <f>'Waterwaardes Vijver(s) - Vijver'!H27*3.29/1000</f>
        <v>0</v>
      </c>
      <c r="E27" s="41">
        <f>('Waterwaardes Vijver(s) - Vijver'!C27+'Waterwaardes Vijver(s) - Vijver'!D27)*17.8</f>
        <v>0</v>
      </c>
      <c r="F27" s="41">
        <f>'Waterwaardes Vijver(s) - Vijver'!O27*17.8</f>
        <v>0</v>
      </c>
      <c r="G27" s="41">
        <f>'Waterwaardes Vijver(s) - Vijver'!M27-E27</f>
        <v>0</v>
      </c>
      <c r="H27" s="41">
        <f>'Waterwaardes Vijver(s) - Vijver'!N27-F27</f>
        <v>0</v>
      </c>
      <c r="I27" s="41">
        <f>G27-H27</f>
        <v>0</v>
      </c>
    </row>
    <row r="28" ht="20.05" customHeight="1">
      <c r="A28" s="39">
        <v>38</v>
      </c>
      <c r="B28" s="40">
        <f>'Waterwaardes Vijver(s) - Vijver'!F28*1.214</f>
        <v>0</v>
      </c>
      <c r="C28" s="41">
        <f>$B28/(1+10^((0.0902-'Waterwaardes Vijver(s) - Vijver'!E28)+(2730/(273.2+'Waterwaardes Vijver(s) - Vijver'!L28))))</f>
        <v>0</v>
      </c>
      <c r="D28" s="42">
        <f>'Waterwaardes Vijver(s) - Vijver'!H28*3.29/1000</f>
        <v>0</v>
      </c>
      <c r="E28" s="41">
        <f>('Waterwaardes Vijver(s) - Vijver'!C28+'Waterwaardes Vijver(s) - Vijver'!D28)*17.8</f>
        <v>0</v>
      </c>
      <c r="F28" s="41">
        <f>'Waterwaardes Vijver(s) - Vijver'!O28*17.8</f>
        <v>0</v>
      </c>
      <c r="G28" s="41">
        <f>'Waterwaardes Vijver(s) - Vijver'!M28-E28</f>
        <v>0</v>
      </c>
      <c r="H28" s="41">
        <f>'Waterwaardes Vijver(s) - Vijver'!N28-F28</f>
        <v>0</v>
      </c>
      <c r="I28" s="41">
        <f>G28-H28</f>
        <v>0</v>
      </c>
    </row>
    <row r="29" ht="20.05" customHeight="1">
      <c r="A29" s="39">
        <v>39</v>
      </c>
      <c r="B29" s="40">
        <f>'Waterwaardes Vijver(s) - Vijver'!F29*1.214</f>
        <v>0</v>
      </c>
      <c r="C29" s="41">
        <f>$B29/(1+10^((0.0902-'Waterwaardes Vijver(s) - Vijver'!E29)+(2730/(273.2+'Waterwaardes Vijver(s) - Vijver'!L29))))</f>
        <v>0</v>
      </c>
      <c r="D29" s="42">
        <f>'Waterwaardes Vijver(s) - Vijver'!H29*3.29/1000</f>
        <v>0</v>
      </c>
      <c r="E29" s="41">
        <f>('Waterwaardes Vijver(s) - Vijver'!C29+'Waterwaardes Vijver(s) - Vijver'!D29)*17.8</f>
        <v>0</v>
      </c>
      <c r="F29" s="41">
        <f>'Waterwaardes Vijver(s) - Vijver'!O29*17.8</f>
        <v>0</v>
      </c>
      <c r="G29" s="41">
        <f>'Waterwaardes Vijver(s) - Vijver'!M29-E29</f>
        <v>0</v>
      </c>
      <c r="H29" s="41">
        <f>'Waterwaardes Vijver(s) - Vijver'!N29-F29</f>
        <v>0</v>
      </c>
      <c r="I29" s="41">
        <f>G29-H29</f>
        <v>0</v>
      </c>
    </row>
    <row r="30" ht="20.05" customHeight="1">
      <c r="A30" s="39">
        <v>40</v>
      </c>
      <c r="B30" s="40">
        <f>'Waterwaardes Vijver(s) - Vijver'!F30*1.214</f>
        <v>0</v>
      </c>
      <c r="C30" s="41">
        <f>$B30/(1+10^((0.0902-'Waterwaardes Vijver(s) - Vijver'!E30)+(2730/(273.2+'Waterwaardes Vijver(s) - Vijver'!L30))))</f>
        <v>0</v>
      </c>
      <c r="D30" s="42">
        <f>'Waterwaardes Vijver(s) - Vijver'!H30*3.29/1000</f>
        <v>0</v>
      </c>
      <c r="E30" s="41">
        <f>('Waterwaardes Vijver(s) - Vijver'!C30+'Waterwaardes Vijver(s) - Vijver'!D30)*17.8</f>
        <v>0</v>
      </c>
      <c r="F30" s="41">
        <f>'Waterwaardes Vijver(s) - Vijver'!O30*17.8</f>
        <v>0</v>
      </c>
      <c r="G30" s="41">
        <f>'Waterwaardes Vijver(s) - Vijver'!M30-E30</f>
        <v>0</v>
      </c>
      <c r="H30" s="41">
        <f>'Waterwaardes Vijver(s) - Vijver'!N30-F30</f>
        <v>0</v>
      </c>
      <c r="I30" s="41">
        <f>G30-H30</f>
        <v>0</v>
      </c>
    </row>
    <row r="31" ht="20.05" customHeight="1">
      <c r="A31" s="39">
        <v>41</v>
      </c>
      <c r="B31" s="40">
        <f>'Waterwaardes Vijver(s) - Vijver'!F31*1.214</f>
        <v>0</v>
      </c>
      <c r="C31" s="41">
        <f>$B31/(1+10^((0.0902-'Waterwaardes Vijver(s) - Vijver'!E31)+(2730/(273.2+'Waterwaardes Vijver(s) - Vijver'!L31))))</f>
        <v>0</v>
      </c>
      <c r="D31" s="42">
        <f>'Waterwaardes Vijver(s) - Vijver'!H31*3.29/1000</f>
        <v>0</v>
      </c>
      <c r="E31" s="41">
        <f>('Waterwaardes Vijver(s) - Vijver'!C31+'Waterwaardes Vijver(s) - Vijver'!D31)*17.8</f>
        <v>0</v>
      </c>
      <c r="F31" s="41">
        <f>'Waterwaardes Vijver(s) - Vijver'!O31*17.8</f>
        <v>0</v>
      </c>
      <c r="G31" s="41">
        <f>'Waterwaardes Vijver(s) - Vijver'!M31-E31</f>
        <v>0</v>
      </c>
      <c r="H31" s="41">
        <f>'Waterwaardes Vijver(s) - Vijver'!N31-F31</f>
        <v>0</v>
      </c>
      <c r="I31" s="41">
        <f>G31-H31</f>
        <v>0</v>
      </c>
    </row>
    <row r="32" ht="20.05" customHeight="1">
      <c r="A32" s="39">
        <v>42</v>
      </c>
      <c r="B32" s="40">
        <f>'Waterwaardes Vijver(s) - Vijver'!F32*1.214</f>
        <v>0</v>
      </c>
      <c r="C32" s="41">
        <f>$B32/(1+10^((0.0902-'Waterwaardes Vijver(s) - Vijver'!E32)+(2730/(273.2+'Waterwaardes Vijver(s) - Vijver'!L32))))</f>
        <v>0</v>
      </c>
      <c r="D32" s="42">
        <f>'Waterwaardes Vijver(s) - Vijver'!H32*3.29/1000</f>
        <v>0</v>
      </c>
      <c r="E32" s="41">
        <f>('Waterwaardes Vijver(s) - Vijver'!C32+'Waterwaardes Vijver(s) - Vijver'!D32)*17.8</f>
        <v>0</v>
      </c>
      <c r="F32" s="41">
        <f>'Waterwaardes Vijver(s) - Vijver'!O32*17.8</f>
        <v>0</v>
      </c>
      <c r="G32" s="41">
        <f>'Waterwaardes Vijver(s) - Vijver'!M32-E32</f>
        <v>0</v>
      </c>
      <c r="H32" s="41">
        <f>'Waterwaardes Vijver(s) - Vijver'!N32-F32</f>
        <v>0</v>
      </c>
      <c r="I32" s="41">
        <f>G32-H32</f>
        <v>0</v>
      </c>
    </row>
    <row r="33" ht="20.05" customHeight="1">
      <c r="A33" s="39">
        <v>43</v>
      </c>
      <c r="B33" s="40">
        <f>'Waterwaardes Vijver(s) - Vijver'!F33*1.214</f>
        <v>0</v>
      </c>
      <c r="C33" s="41">
        <f>$B33/(1+10^((0.0902-'Waterwaardes Vijver(s) - Vijver'!E33)+(2730/(273.2+'Waterwaardes Vijver(s) - Vijver'!L33))))</f>
        <v>0</v>
      </c>
      <c r="D33" s="42">
        <f>'Waterwaardes Vijver(s) - Vijver'!H33*3.29/1000</f>
        <v>0</v>
      </c>
      <c r="E33" s="41">
        <f>('Waterwaardes Vijver(s) - Vijver'!C33+'Waterwaardes Vijver(s) - Vijver'!D33)*17.8</f>
        <v>0</v>
      </c>
      <c r="F33" s="41">
        <f>'Waterwaardes Vijver(s) - Vijver'!O33*17.8</f>
        <v>0</v>
      </c>
      <c r="G33" s="41">
        <f>'Waterwaardes Vijver(s) - Vijver'!M33-E33</f>
        <v>0</v>
      </c>
      <c r="H33" s="41">
        <f>'Waterwaardes Vijver(s) - Vijver'!N33-F33</f>
        <v>0</v>
      </c>
      <c r="I33" s="41">
        <f>G33-H33</f>
        <v>0</v>
      </c>
    </row>
    <row r="34" ht="20.05" customHeight="1">
      <c r="A34" s="39">
        <v>44</v>
      </c>
      <c r="B34" s="40">
        <f>'Waterwaardes Vijver(s) - Vijver'!F34*1.214</f>
        <v>0</v>
      </c>
      <c r="C34" s="41">
        <f>$B34/(1+10^((0.0902-'Waterwaardes Vijver(s) - Vijver'!E34)+(2730/(273.2+'Waterwaardes Vijver(s) - Vijver'!L34))))</f>
        <v>0</v>
      </c>
      <c r="D34" s="42">
        <f>'Waterwaardes Vijver(s) - Vijver'!H34*3.29/1000</f>
        <v>0</v>
      </c>
      <c r="E34" s="41">
        <f>('Waterwaardes Vijver(s) - Vijver'!C34+'Waterwaardes Vijver(s) - Vijver'!D34)*17.8</f>
        <v>0</v>
      </c>
      <c r="F34" s="41">
        <f>'Waterwaardes Vijver(s) - Vijver'!O34*17.8</f>
        <v>0</v>
      </c>
      <c r="G34" s="41">
        <f>'Waterwaardes Vijver(s) - Vijver'!M34-E34</f>
        <v>0</v>
      </c>
      <c r="H34" s="41">
        <f>'Waterwaardes Vijver(s) - Vijver'!N34-F34</f>
        <v>0</v>
      </c>
      <c r="I34" s="41">
        <f>G34-H34</f>
        <v>0</v>
      </c>
    </row>
    <row r="35" ht="20.05" customHeight="1">
      <c r="A35" s="39">
        <v>45</v>
      </c>
      <c r="B35" s="40">
        <f>'Waterwaardes Vijver(s) - Vijver'!F35*1.214</f>
        <v>0</v>
      </c>
      <c r="C35" s="41">
        <f>$B35/(1+10^((0.0902-'Waterwaardes Vijver(s) - Vijver'!E35)+(2730/(273.2+'Waterwaardes Vijver(s) - Vijver'!L35))))</f>
        <v>0</v>
      </c>
      <c r="D35" s="42">
        <f>'Waterwaardes Vijver(s) - Vijver'!H35*3.29/1000</f>
        <v>0</v>
      </c>
      <c r="E35" s="41">
        <f>('Waterwaardes Vijver(s) - Vijver'!C35+'Waterwaardes Vijver(s) - Vijver'!D35)*17.8</f>
        <v>0</v>
      </c>
      <c r="F35" s="41">
        <f>'Waterwaardes Vijver(s) - Vijver'!O35*17.8</f>
        <v>0</v>
      </c>
      <c r="G35" s="41">
        <f>'Waterwaardes Vijver(s) - Vijver'!M35-E35</f>
        <v>0</v>
      </c>
      <c r="H35" s="41">
        <f>'Waterwaardes Vijver(s) - Vijver'!N35-F35</f>
        <v>0</v>
      </c>
      <c r="I35" s="41">
        <f>G35-H35</f>
        <v>0</v>
      </c>
    </row>
    <row r="36" ht="20.05" customHeight="1">
      <c r="A36" s="39">
        <v>47</v>
      </c>
      <c r="B36" s="40">
        <f>'Waterwaardes Vijver(s) - Vijver'!F36*1.214</f>
        <v>0</v>
      </c>
      <c r="C36" s="41">
        <f>$B36/(1+10^((0.0902-'Waterwaardes Vijver(s) - Vijver'!E36)+(2730/(273.2+'Waterwaardes Vijver(s) - Vijver'!L36))))</f>
        <v>0</v>
      </c>
      <c r="D36" s="42">
        <f>'Waterwaardes Vijver(s) - Vijver'!H36*3.29/1000</f>
        <v>0</v>
      </c>
      <c r="E36" s="41">
        <f>('Waterwaardes Vijver(s) - Vijver'!C36+'Waterwaardes Vijver(s) - Vijver'!D36)*17.8</f>
        <v>0</v>
      </c>
      <c r="F36" s="41">
        <f>'Waterwaardes Vijver(s) - Vijver'!O36*17.8</f>
        <v>0</v>
      </c>
      <c r="G36" s="41">
        <f>'Waterwaardes Vijver(s) - Vijver'!M36-E36</f>
        <v>0</v>
      </c>
      <c r="H36" s="41">
        <f>'Waterwaardes Vijver(s) - Vijver'!N36-F36</f>
        <v>0</v>
      </c>
      <c r="I36" s="41">
        <f>G36-H36</f>
        <v>0</v>
      </c>
    </row>
    <row r="37" ht="20.05" customHeight="1">
      <c r="A37" s="39">
        <v>51</v>
      </c>
      <c r="B37" s="40">
        <f>'Waterwaardes Vijver(s) - Vijver'!F37*1.214</f>
        <v>0</v>
      </c>
      <c r="C37" s="41">
        <f>$B37/(1+10^((0.0902-'Waterwaardes Vijver(s) - Vijver'!E37)+(2730/(273.2+'Waterwaardes Vijver(s) - Vijver'!L37))))</f>
        <v>0</v>
      </c>
      <c r="D37" s="42">
        <f>'Waterwaardes Vijver(s) - Vijver'!H37*3.29/1000</f>
        <v>0</v>
      </c>
      <c r="E37" s="41">
        <f>('Waterwaardes Vijver(s) - Vijver'!C37+'Waterwaardes Vijver(s) - Vijver'!D37)*17.8</f>
        <v>0</v>
      </c>
      <c r="F37" s="41">
        <f>'Waterwaardes Vijver(s) - Vijver'!O37*17.8</f>
        <v>0</v>
      </c>
      <c r="G37" s="41">
        <f>'Waterwaardes Vijver(s) - Vijver'!M37-E37</f>
        <v>0</v>
      </c>
      <c r="H37" s="41">
        <f>'Waterwaardes Vijver(s) - Vijver'!N37-F37</f>
        <v>0</v>
      </c>
      <c r="I37" s="41">
        <f>G37-H37</f>
        <v>0</v>
      </c>
    </row>
  </sheetData>
  <mergeCells count="1">
    <mergeCell ref="A1:I1"/>
  </mergeCells>
  <pageMargins left="1" right="1" top="1" bottom="1" header="0.25" footer="0.25"/>
  <pageSetup firstPageNumber="1" fitToHeight="1" fitToWidth="1" scale="100" useFirstPageNumber="0" orientation="portrait" pageOrder="downThenOver"/>
  <headerFooter>
    <oddFooter>&amp;C&amp;"Helvetica Neue,Regular"&amp;12&amp;K000000&amp;P</oddFooter>
  </headerFooter>
</worksheet>
</file>

<file path=xl/worksheets/sheet6.xml><?xml version="1.0" encoding="utf-8"?>
<worksheet xmlns:r="http://schemas.openxmlformats.org/officeDocument/2006/relationships" xmlns="http://schemas.openxmlformats.org/spreadsheetml/2006/main">
  <sheetPr>
    <pageSetUpPr fitToPage="1"/>
  </sheetPr>
  <dimension ref="A2:I54"/>
  <sheetViews>
    <sheetView workbookViewId="0" showGridLines="0" defaultGridColor="1">
      <pane topLeftCell="B3" xSplit="1" ySplit="2" activePane="bottomRight" state="frozen"/>
    </sheetView>
  </sheetViews>
  <sheetFormatPr defaultColWidth="16.3333" defaultRowHeight="19.9" customHeight="1" outlineLevelRow="0" outlineLevelCol="0"/>
  <cols>
    <col min="1" max="1" width="8.22656" style="43" customWidth="1"/>
    <col min="2" max="5" width="16.3516" style="43" customWidth="1"/>
    <col min="6" max="6" width="17.8672" style="43" customWidth="1"/>
    <col min="7" max="9" width="16.3516" style="43" customWidth="1"/>
    <col min="10" max="16384" width="16.3516" style="43" customWidth="1"/>
  </cols>
  <sheetData>
    <row r="1" ht="27.65" customHeight="1">
      <c r="A1" t="s" s="7">
        <v>94</v>
      </c>
      <c r="B1" s="7"/>
      <c r="C1" s="7"/>
      <c r="D1" s="7"/>
      <c r="E1" s="7"/>
      <c r="F1" s="7"/>
      <c r="G1" s="7"/>
      <c r="H1" s="7"/>
      <c r="I1" s="7"/>
    </row>
    <row r="2" ht="20.25" customHeight="1">
      <c r="A2" t="s" s="8">
        <v>87</v>
      </c>
      <c r="B2" t="s" s="8">
        <v>88</v>
      </c>
      <c r="C2" t="s" s="8">
        <v>13</v>
      </c>
      <c r="D2" t="s" s="8">
        <v>15</v>
      </c>
      <c r="E2" t="s" s="8">
        <v>96</v>
      </c>
      <c r="F2" t="s" s="8">
        <v>90</v>
      </c>
      <c r="G2" t="s" s="8">
        <v>97</v>
      </c>
      <c r="H2" t="s" s="8">
        <v>92</v>
      </c>
      <c r="I2" t="s" s="8">
        <v>93</v>
      </c>
    </row>
    <row r="3" ht="20.25" customHeight="1">
      <c r="A3" s="35">
        <v>1</v>
      </c>
      <c r="B3" s="36">
        <f>'Waterwaardes Vijver(s) - Binnen'!F3*1.214</f>
        <v>0</v>
      </c>
      <c r="C3" s="37">
        <f>$B3/(1+10^((0.0902-'Waterwaardes Vijver(s) - Binnen'!E3)+(2730/(273.2+'Waterwaardes Vijver(s) - Binnen'!L3))))</f>
        <v>0</v>
      </c>
      <c r="D3" s="38">
        <f>'Waterwaardes Vijver(s) - Binnen'!H3*3.29/1000</f>
        <v>0</v>
      </c>
      <c r="E3" s="37">
        <f>('Waterwaardes Vijver(s) - Binnen'!C3+'Waterwaardes Vijver(s) - Binnen'!D3)*17.8</f>
        <v>0</v>
      </c>
      <c r="F3" s="37">
        <f>'Waterwaardes Vijver(s) - Binnen'!O3*17.8</f>
        <v>0</v>
      </c>
      <c r="G3" s="37">
        <f>'Waterwaardes Vijver(s) - Binnen'!M3-E3</f>
        <v>0</v>
      </c>
      <c r="H3" s="37">
        <f>'Waterwaardes Vijver(s) - Binnen'!N3-F3</f>
        <v>0</v>
      </c>
      <c r="I3" s="37">
        <f>G3-H3</f>
        <v>0</v>
      </c>
    </row>
    <row r="4" ht="20.05" customHeight="1">
      <c r="A4" s="39">
        <v>2</v>
      </c>
      <c r="B4" s="40">
        <f>'Waterwaardes Vijver(s) - Binnen'!F4*1.214</f>
        <v>0</v>
      </c>
      <c r="C4" s="41">
        <f>$B4/(1+10^((0.0902-'Waterwaardes Vijver(s) - Binnen'!E4)+(2730/(273.2+'Waterwaardes Vijver(s) - Binnen'!L4))))</f>
        <v>0</v>
      </c>
      <c r="D4" s="42">
        <f>'Waterwaardes Vijver(s) - Binnen'!H4*3.29/1000</f>
        <v>0</v>
      </c>
      <c r="E4" s="41">
        <f>('Waterwaardes Vijver(s) - Binnen'!C4+'Waterwaardes Vijver(s) - Binnen'!D4)*17.8</f>
        <v>0</v>
      </c>
      <c r="F4" s="41">
        <f>'Waterwaardes Vijver(s) - Binnen'!O4*17.8</f>
        <v>0</v>
      </c>
      <c r="G4" s="41">
        <f>'Waterwaardes Vijver(s) - Binnen'!M4-E4</f>
        <v>0</v>
      </c>
      <c r="H4" s="41">
        <f>'Waterwaardes Vijver(s) - Binnen'!N4-F4</f>
        <v>0</v>
      </c>
      <c r="I4" s="41">
        <f>G4-H4</f>
        <v>0</v>
      </c>
    </row>
    <row r="5" ht="20.05" customHeight="1">
      <c r="A5" s="39">
        <v>3</v>
      </c>
      <c r="B5" s="40">
        <f>'Waterwaardes Vijver(s) - Binnen'!F5*1.214</f>
        <v>0</v>
      </c>
      <c r="C5" s="41">
        <f>$B5/(1+10^((0.0902-'Waterwaardes Vijver(s) - Binnen'!E5)+(2730/(273.2+'Waterwaardes Vijver(s) - Binnen'!L5))))</f>
        <v>0</v>
      </c>
      <c r="D5" s="42">
        <f>'Waterwaardes Vijver(s) - Binnen'!H5*3.29/1000</f>
        <v>0</v>
      </c>
      <c r="E5" s="41">
        <f>('Waterwaardes Vijver(s) - Binnen'!C5+'Waterwaardes Vijver(s) - Binnen'!D5)*17.8</f>
        <v>0</v>
      </c>
      <c r="F5" s="41">
        <f>'Waterwaardes Vijver(s) - Binnen'!O5*17.8</f>
        <v>0</v>
      </c>
      <c r="G5" s="41">
        <f>'Waterwaardes Vijver(s) - Binnen'!M5-E5</f>
        <v>0</v>
      </c>
      <c r="H5" s="41">
        <f>'Waterwaardes Vijver(s) - Binnen'!N5-F5</f>
        <v>0</v>
      </c>
      <c r="I5" s="41">
        <f>G5-H5</f>
        <v>0</v>
      </c>
    </row>
    <row r="6" ht="20.05" customHeight="1">
      <c r="A6" s="39">
        <v>4</v>
      </c>
      <c r="B6" s="40">
        <f>'Waterwaardes Vijver(s) - Binnen'!F6*1.214</f>
        <v>0</v>
      </c>
      <c r="C6" s="41">
        <f>$B6/(1+10^((0.0902-'Waterwaardes Vijver(s) - Binnen'!E6)+(2730/(273.2+'Waterwaardes Vijver(s) - Binnen'!L6))))</f>
        <v>0</v>
      </c>
      <c r="D6" s="42">
        <f>'Waterwaardes Vijver(s) - Binnen'!H6*3.29/1000</f>
        <v>0</v>
      </c>
      <c r="E6" s="41">
        <f>('Waterwaardes Vijver(s) - Binnen'!C6+'Waterwaardes Vijver(s) - Binnen'!D6)*17.8</f>
        <v>0</v>
      </c>
      <c r="F6" s="41">
        <f>'Waterwaardes Vijver(s) - Binnen'!O6*17.8</f>
        <v>0</v>
      </c>
      <c r="G6" s="41">
        <f>'Waterwaardes Vijver(s) - Binnen'!M6-E6</f>
        <v>0</v>
      </c>
      <c r="H6" s="41">
        <f>'Waterwaardes Vijver(s) - Binnen'!N6-F6</f>
        <v>0</v>
      </c>
      <c r="I6" s="41">
        <f>G6-H6</f>
        <v>0</v>
      </c>
    </row>
    <row r="7" ht="20.05" customHeight="1">
      <c r="A7" s="39">
        <v>5</v>
      </c>
      <c r="B7" s="40">
        <f>'Waterwaardes Vijver(s) - Binnen'!F7*1.214</f>
        <v>0</v>
      </c>
      <c r="C7" s="41">
        <f>$B7/(1+10^((0.0902-'Waterwaardes Vijver(s) - Binnen'!E7)+(2730/(273.2+'Waterwaardes Vijver(s) - Binnen'!L7))))</f>
        <v>0</v>
      </c>
      <c r="D7" s="42">
        <f>'Waterwaardes Vijver(s) - Binnen'!H7*3.29/1000</f>
        <v>0</v>
      </c>
      <c r="E7" s="41">
        <f>('Waterwaardes Vijver(s) - Binnen'!C7+'Waterwaardes Vijver(s) - Binnen'!D7)*17.8</f>
        <v>0</v>
      </c>
      <c r="F7" s="41">
        <f>'Waterwaardes Vijver(s) - Binnen'!O7*17.8</f>
        <v>0</v>
      </c>
      <c r="G7" s="41">
        <f>'Waterwaardes Vijver(s) - Binnen'!M7-E7</f>
        <v>0</v>
      </c>
      <c r="H7" s="41">
        <f>'Waterwaardes Vijver(s) - Binnen'!N7-F7</f>
        <v>0</v>
      </c>
      <c r="I7" s="41">
        <f>G7-H7</f>
        <v>0</v>
      </c>
    </row>
    <row r="8" ht="20.05" customHeight="1">
      <c r="A8" s="39">
        <v>6</v>
      </c>
      <c r="B8" s="40">
        <f>'Waterwaardes Vijver(s) - Binnen'!F8*1.214</f>
        <v>0</v>
      </c>
      <c r="C8" s="41">
        <f>$B8/(1+10^((0.0902-'Waterwaardes Vijver(s) - Binnen'!E8)+(2730/(273.2+'Waterwaardes Vijver(s) - Binnen'!L8))))</f>
        <v>0</v>
      </c>
      <c r="D8" s="42">
        <f>'Waterwaardes Vijver(s) - Binnen'!H8*3.29/1000</f>
        <v>0</v>
      </c>
      <c r="E8" s="41">
        <f>('Waterwaardes Vijver(s) - Binnen'!C8+'Waterwaardes Vijver(s) - Binnen'!D8)*17.8</f>
        <v>0</v>
      </c>
      <c r="F8" s="41">
        <f>'Waterwaardes Vijver(s) - Binnen'!O8*17.8</f>
        <v>0</v>
      </c>
      <c r="G8" s="41">
        <f>'Waterwaardes Vijver(s) - Binnen'!M8-E8</f>
        <v>0</v>
      </c>
      <c r="H8" s="41">
        <f>'Waterwaardes Vijver(s) - Binnen'!N8-F8</f>
        <v>0</v>
      </c>
      <c r="I8" s="41">
        <f>G8-H8</f>
        <v>0</v>
      </c>
    </row>
    <row r="9" ht="20.05" customHeight="1">
      <c r="A9" s="39">
        <v>7</v>
      </c>
      <c r="B9" s="40">
        <f>'Waterwaardes Vijver(s) - Binnen'!F9*1.214</f>
        <v>0</v>
      </c>
      <c r="C9" s="41">
        <f>$B9/(1+10^((0.0902-'Waterwaardes Vijver(s) - Binnen'!E9)+(2730/(273.2+'Waterwaardes Vijver(s) - Binnen'!L9))))</f>
        <v>0</v>
      </c>
      <c r="D9" s="42">
        <f>'Waterwaardes Vijver(s) - Binnen'!H9*3.29/1000</f>
        <v>0</v>
      </c>
      <c r="E9" s="41">
        <f>('Waterwaardes Vijver(s) - Binnen'!C9+'Waterwaardes Vijver(s) - Binnen'!D9)*17.8</f>
        <v>0</v>
      </c>
      <c r="F9" s="41">
        <f>'Waterwaardes Vijver(s) - Binnen'!O9*17.8</f>
        <v>0</v>
      </c>
      <c r="G9" s="41">
        <f>'Waterwaardes Vijver(s) - Binnen'!M9-E9</f>
        <v>0</v>
      </c>
      <c r="H9" s="41">
        <f>'Waterwaardes Vijver(s) - Binnen'!N9-F9</f>
        <v>0</v>
      </c>
      <c r="I9" s="41">
        <f>G9-H9</f>
        <v>0</v>
      </c>
    </row>
    <row r="10" ht="20.05" customHeight="1">
      <c r="A10" s="39">
        <v>8</v>
      </c>
      <c r="B10" s="40">
        <f>'Waterwaardes Vijver(s) - Binnen'!F10*1.214</f>
        <v>0</v>
      </c>
      <c r="C10" s="41">
        <f>$B10/(1+10^((0.0902-'Waterwaardes Vijver(s) - Binnen'!E10)+(2730/(273.2+'Waterwaardes Vijver(s) - Binnen'!L10))))</f>
        <v>0</v>
      </c>
      <c r="D10" s="42">
        <f>'Waterwaardes Vijver(s) - Binnen'!H10*3.29/1000</f>
        <v>0</v>
      </c>
      <c r="E10" s="41">
        <f>('Waterwaardes Vijver(s) - Binnen'!C10+'Waterwaardes Vijver(s) - Binnen'!D10)*17.8</f>
        <v>0</v>
      </c>
      <c r="F10" s="41">
        <f>'Waterwaardes Vijver(s) - Binnen'!O10*17.8</f>
        <v>0</v>
      </c>
      <c r="G10" s="41">
        <f>'Waterwaardes Vijver(s) - Binnen'!M10-E10</f>
        <v>0</v>
      </c>
      <c r="H10" s="41">
        <f>'Waterwaardes Vijver(s) - Binnen'!N10-F10</f>
        <v>0</v>
      </c>
      <c r="I10" s="41">
        <f>G10-H10</f>
        <v>0</v>
      </c>
    </row>
    <row r="11" ht="20.05" customHeight="1">
      <c r="A11" s="39">
        <v>9</v>
      </c>
      <c r="B11" s="40">
        <f>'Waterwaardes Vijver(s) - Binnen'!F11*1.214</f>
        <v>0</v>
      </c>
      <c r="C11" s="41">
        <f>$B11/(1+10^((0.0902-'Waterwaardes Vijver(s) - Binnen'!E11)+(2730/(273.2+'Waterwaardes Vijver(s) - Binnen'!L11))))</f>
        <v>0</v>
      </c>
      <c r="D11" s="42">
        <f>'Waterwaardes Vijver(s) - Binnen'!H11*3.29/1000</f>
        <v>0</v>
      </c>
      <c r="E11" s="41">
        <f>('Waterwaardes Vijver(s) - Binnen'!C11+'Waterwaardes Vijver(s) - Binnen'!D11)*17.8</f>
        <v>0</v>
      </c>
      <c r="F11" s="41">
        <f>'Waterwaardes Vijver(s) - Binnen'!O11*17.8</f>
        <v>0</v>
      </c>
      <c r="G11" s="41">
        <f>'Waterwaardes Vijver(s) - Binnen'!M11-E11</f>
        <v>0</v>
      </c>
      <c r="H11" s="41">
        <f>'Waterwaardes Vijver(s) - Binnen'!N11-F11</f>
        <v>0</v>
      </c>
      <c r="I11" s="41">
        <f>G11-H11</f>
        <v>0</v>
      </c>
    </row>
    <row r="12" ht="20.05" customHeight="1">
      <c r="A12" s="39">
        <v>10</v>
      </c>
      <c r="B12" s="40">
        <f>'Waterwaardes Vijver(s) - Binnen'!F12*1.214</f>
        <v>0</v>
      </c>
      <c r="C12" s="41">
        <f>$B12/(1+10^((0.0902-'Waterwaardes Vijver(s) - Binnen'!E12)+(2730/(273.2+'Waterwaardes Vijver(s) - Binnen'!L12))))</f>
        <v>0</v>
      </c>
      <c r="D12" s="42">
        <f>'Waterwaardes Vijver(s) - Binnen'!H12*3.29/1000</f>
        <v>0</v>
      </c>
      <c r="E12" s="41">
        <f>('Waterwaardes Vijver(s) - Binnen'!C12+'Waterwaardes Vijver(s) - Binnen'!D12)*17.8</f>
        <v>0</v>
      </c>
      <c r="F12" s="41">
        <f>'Waterwaardes Vijver(s) - Binnen'!O12*17.8</f>
        <v>0</v>
      </c>
      <c r="G12" s="41">
        <f>'Waterwaardes Vijver(s) - Binnen'!M12-E12</f>
        <v>0</v>
      </c>
      <c r="H12" s="41">
        <f>'Waterwaardes Vijver(s) - Binnen'!N12-F12</f>
        <v>0</v>
      </c>
      <c r="I12" s="41">
        <f>G12-H12</f>
        <v>0</v>
      </c>
    </row>
    <row r="13" ht="20.05" customHeight="1">
      <c r="A13" s="39">
        <v>11</v>
      </c>
      <c r="B13" s="40">
        <f>'Waterwaardes Vijver(s) - Binnen'!F13*1.214</f>
        <v>0</v>
      </c>
      <c r="C13" s="41">
        <f>$B13/(1+10^((0.0902-'Waterwaardes Vijver(s) - Binnen'!E13)+(2730/(273.2+'Waterwaardes Vijver(s) - Binnen'!L13))))</f>
        <v>0</v>
      </c>
      <c r="D13" s="42">
        <f>'Waterwaardes Vijver(s) - Binnen'!H13*3.29/1000</f>
        <v>0</v>
      </c>
      <c r="E13" s="41">
        <f>('Waterwaardes Vijver(s) - Binnen'!C13+'Waterwaardes Vijver(s) - Binnen'!D13)*17.8</f>
        <v>0</v>
      </c>
      <c r="F13" s="41">
        <f>'Waterwaardes Vijver(s) - Binnen'!O13*17.8</f>
        <v>0</v>
      </c>
      <c r="G13" s="41">
        <f>'Waterwaardes Vijver(s) - Binnen'!M13-E13</f>
        <v>0</v>
      </c>
      <c r="H13" s="41">
        <f>'Waterwaardes Vijver(s) - Binnen'!N13-F13</f>
        <v>0</v>
      </c>
      <c r="I13" s="41">
        <f>G13-H13</f>
        <v>0</v>
      </c>
    </row>
    <row r="14" ht="20.05" customHeight="1">
      <c r="A14" s="39">
        <v>12</v>
      </c>
      <c r="B14" s="40">
        <f>'Waterwaardes Vijver(s) - Binnen'!F14*1.214</f>
        <v>0</v>
      </c>
      <c r="C14" s="41">
        <f>$B14/(1+10^((0.0902-'Waterwaardes Vijver(s) - Binnen'!E14)+(2730/(273.2+'Waterwaardes Vijver(s) - Binnen'!L14))))</f>
        <v>0</v>
      </c>
      <c r="D14" s="42">
        <f>'Waterwaardes Vijver(s) - Binnen'!H14*3.29/1000</f>
        <v>0</v>
      </c>
      <c r="E14" s="41">
        <f>('Waterwaardes Vijver(s) - Binnen'!C14+'Waterwaardes Vijver(s) - Binnen'!D14)*17.8</f>
        <v>0</v>
      </c>
      <c r="F14" s="41">
        <f>'Waterwaardes Vijver(s) - Binnen'!O14*17.8</f>
        <v>0</v>
      </c>
      <c r="G14" s="41">
        <f>'Waterwaardes Vijver(s) - Binnen'!M14-E14</f>
        <v>0</v>
      </c>
      <c r="H14" s="41">
        <f>'Waterwaardes Vijver(s) - Binnen'!N14-F14</f>
        <v>0</v>
      </c>
      <c r="I14" s="41">
        <f>G14-H14</f>
        <v>0</v>
      </c>
    </row>
    <row r="15" ht="20.05" customHeight="1">
      <c r="A15" s="39">
        <v>13</v>
      </c>
      <c r="B15" s="40">
        <f>'Waterwaardes Vijver(s) - Binnen'!F15*1.214</f>
        <v>0</v>
      </c>
      <c r="C15" s="41">
        <f>$B15/(1+10^((0.0902-'Waterwaardes Vijver(s) - Binnen'!E15)+(2730/(273.2+'Waterwaardes Vijver(s) - Binnen'!L15))))</f>
        <v>0</v>
      </c>
      <c r="D15" s="42">
        <f>'Waterwaardes Vijver(s) - Binnen'!H15*3.29/1000</f>
        <v>0</v>
      </c>
      <c r="E15" s="41">
        <f>('Waterwaardes Vijver(s) - Binnen'!C15+'Waterwaardes Vijver(s) - Binnen'!D15)*17.8</f>
        <v>0</v>
      </c>
      <c r="F15" s="41">
        <f>'Waterwaardes Vijver(s) - Binnen'!O15*17.8</f>
        <v>0</v>
      </c>
      <c r="G15" s="41">
        <f>'Waterwaardes Vijver(s) - Binnen'!M15-E15</f>
        <v>0</v>
      </c>
      <c r="H15" s="41">
        <f>'Waterwaardes Vijver(s) - Binnen'!N15-F15</f>
        <v>0</v>
      </c>
      <c r="I15" s="41">
        <f>G15-H15</f>
        <v>0</v>
      </c>
    </row>
    <row r="16" ht="20.05" customHeight="1">
      <c r="A16" s="39">
        <v>14</v>
      </c>
      <c r="B16" s="40">
        <f>'Waterwaardes Vijver(s) - Binnen'!F16*1.214</f>
        <v>0</v>
      </c>
      <c r="C16" s="41">
        <f>$B16/(1+10^((0.0902-'Waterwaardes Vijver(s) - Binnen'!E16)+(2730/(273.2+'Waterwaardes Vijver(s) - Binnen'!L16))))</f>
        <v>0</v>
      </c>
      <c r="D16" s="42">
        <f>'Waterwaardes Vijver(s) - Binnen'!H16*3.29/1000</f>
        <v>0</v>
      </c>
      <c r="E16" s="41">
        <f>('Waterwaardes Vijver(s) - Binnen'!C16+'Waterwaardes Vijver(s) - Binnen'!D16)*17.8</f>
        <v>0</v>
      </c>
      <c r="F16" s="41">
        <f>'Waterwaardes Vijver(s) - Binnen'!O16*17.8</f>
        <v>0</v>
      </c>
      <c r="G16" s="41">
        <f>'Waterwaardes Vijver(s) - Binnen'!M16-E16</f>
        <v>0</v>
      </c>
      <c r="H16" s="41">
        <f>'Waterwaardes Vijver(s) - Binnen'!N16-F16</f>
        <v>0</v>
      </c>
      <c r="I16" s="41">
        <f>G16-H16</f>
        <v>0</v>
      </c>
    </row>
    <row r="17" ht="20.05" customHeight="1">
      <c r="A17" s="39">
        <v>15</v>
      </c>
      <c r="B17" s="40">
        <f>'Waterwaardes Vijver(s) - Binnen'!F17*1.214</f>
        <v>0</v>
      </c>
      <c r="C17" s="41">
        <f>$B17/(1+10^((0.0902-'Waterwaardes Vijver(s) - Binnen'!E17)+(2730/(273.2+'Waterwaardes Vijver(s) - Binnen'!L17))))</f>
        <v>0</v>
      </c>
      <c r="D17" s="42">
        <f>'Waterwaardes Vijver(s) - Binnen'!H17*3.29/1000</f>
        <v>0</v>
      </c>
      <c r="E17" s="41">
        <f>('Waterwaardes Vijver(s) - Binnen'!C17+'Waterwaardes Vijver(s) - Binnen'!D17)*17.8</f>
        <v>0</v>
      </c>
      <c r="F17" s="41">
        <f>'Waterwaardes Vijver(s) - Binnen'!O17*17.8</f>
        <v>0</v>
      </c>
      <c r="G17" s="41">
        <f>'Waterwaardes Vijver(s) - Binnen'!M17-E17</f>
        <v>0</v>
      </c>
      <c r="H17" s="41">
        <f>'Waterwaardes Vijver(s) - Binnen'!N17-F17</f>
        <v>0</v>
      </c>
      <c r="I17" s="41">
        <f>G17-H17</f>
        <v>0</v>
      </c>
    </row>
    <row r="18" ht="20.05" customHeight="1">
      <c r="A18" s="39">
        <v>16</v>
      </c>
      <c r="B18" s="40">
        <f>'Waterwaardes Vijver(s) - Binnen'!F18*1.214</f>
        <v>0</v>
      </c>
      <c r="C18" s="41">
        <f>$B18/(1+10^((0.0902-'Waterwaardes Vijver(s) - Binnen'!E18)+(2730/(273.2+'Waterwaardes Vijver(s) - Binnen'!L18))))</f>
        <v>0</v>
      </c>
      <c r="D18" s="42">
        <f>'Waterwaardes Vijver(s) - Binnen'!H18*3.29/1000</f>
        <v>0</v>
      </c>
      <c r="E18" s="41">
        <f>('Waterwaardes Vijver(s) - Binnen'!C18+'Waterwaardes Vijver(s) - Binnen'!D18)*17.8</f>
        <v>0</v>
      </c>
      <c r="F18" s="41">
        <f>'Waterwaardes Vijver(s) - Binnen'!O18*17.8</f>
        <v>0</v>
      </c>
      <c r="G18" s="41">
        <f>'Waterwaardes Vijver(s) - Binnen'!M18-E18</f>
        <v>0</v>
      </c>
      <c r="H18" s="41">
        <f>'Waterwaardes Vijver(s) - Binnen'!N18-F18</f>
        <v>0</v>
      </c>
      <c r="I18" s="41">
        <f>G18-H18</f>
        <v>0</v>
      </c>
    </row>
    <row r="19" ht="20.05" customHeight="1">
      <c r="A19" s="39">
        <v>17</v>
      </c>
      <c r="B19" s="40">
        <f>'Waterwaardes Vijver(s) - Binnen'!F19*1.214</f>
        <v>0</v>
      </c>
      <c r="C19" s="41">
        <f>$B19/(1+10^((0.0902-'Waterwaardes Vijver(s) - Binnen'!E19)+(2730/(273.2+'Waterwaardes Vijver(s) - Binnen'!L19))))</f>
        <v>0</v>
      </c>
      <c r="D19" s="42">
        <f>'Waterwaardes Vijver(s) - Binnen'!H19*3.29/1000</f>
        <v>0</v>
      </c>
      <c r="E19" s="41">
        <f>('Waterwaardes Vijver(s) - Binnen'!C19+'Waterwaardes Vijver(s) - Binnen'!D19)*17.8</f>
        <v>0</v>
      </c>
      <c r="F19" s="41">
        <f>'Waterwaardes Vijver(s) - Binnen'!O19*17.8</f>
        <v>0</v>
      </c>
      <c r="G19" s="41">
        <f>'Waterwaardes Vijver(s) - Binnen'!M19-E19</f>
        <v>0</v>
      </c>
      <c r="H19" s="41">
        <f>'Waterwaardes Vijver(s) - Binnen'!N19-F19</f>
        <v>0</v>
      </c>
      <c r="I19" s="41">
        <f>G19-H19</f>
        <v>0</v>
      </c>
    </row>
    <row r="20" ht="20.05" customHeight="1">
      <c r="A20" s="39">
        <v>18</v>
      </c>
      <c r="B20" s="40">
        <f>'Waterwaardes Vijver(s) - Binnen'!F20*1.214</f>
        <v>0</v>
      </c>
      <c r="C20" s="41">
        <f>$B20/(1+10^((0.0902-'Waterwaardes Vijver(s) - Binnen'!E20)+(2730/(273.2+'Waterwaardes Vijver(s) - Binnen'!L20))))</f>
        <v>0</v>
      </c>
      <c r="D20" s="42">
        <f>'Waterwaardes Vijver(s) - Binnen'!H20*3.29/1000</f>
        <v>0</v>
      </c>
      <c r="E20" s="41">
        <f>('Waterwaardes Vijver(s) - Binnen'!C20+'Waterwaardes Vijver(s) - Binnen'!D20)*17.8</f>
        <v>0</v>
      </c>
      <c r="F20" s="41">
        <f>'Waterwaardes Vijver(s) - Binnen'!O20*17.8</f>
        <v>0</v>
      </c>
      <c r="G20" s="41">
        <f>'Waterwaardes Vijver(s) - Binnen'!M20-E20</f>
        <v>0</v>
      </c>
      <c r="H20" s="41">
        <f>'Waterwaardes Vijver(s) - Binnen'!N20-F20</f>
        <v>0</v>
      </c>
      <c r="I20" s="41">
        <f>G20-H20</f>
        <v>0</v>
      </c>
    </row>
    <row r="21" ht="20.05" customHeight="1">
      <c r="A21" s="39">
        <v>19</v>
      </c>
      <c r="B21" s="40">
        <f>'Waterwaardes Vijver(s) - Binnen'!F21*1.214</f>
        <v>0</v>
      </c>
      <c r="C21" s="41">
        <f>$B21/(1+10^((0.0902-'Waterwaardes Vijver(s) - Binnen'!E21)+(2730/(273.2+'Waterwaardes Vijver(s) - Binnen'!L21))))</f>
        <v>0</v>
      </c>
      <c r="D21" s="42">
        <f>'Waterwaardes Vijver(s) - Binnen'!H21*3.29/1000</f>
        <v>0</v>
      </c>
      <c r="E21" s="41">
        <f>('Waterwaardes Vijver(s) - Binnen'!C21+'Waterwaardes Vijver(s) - Binnen'!D21)*17.8</f>
        <v>0</v>
      </c>
      <c r="F21" s="41">
        <f>'Waterwaardes Vijver(s) - Binnen'!O21*17.8</f>
        <v>0</v>
      </c>
      <c r="G21" s="41">
        <f>'Waterwaardes Vijver(s) - Binnen'!M21-E21</f>
        <v>0</v>
      </c>
      <c r="H21" s="41">
        <f>'Waterwaardes Vijver(s) - Binnen'!N21-F21</f>
        <v>0</v>
      </c>
      <c r="I21" s="41">
        <f>G21-H21</f>
        <v>0</v>
      </c>
    </row>
    <row r="22" ht="20.05" customHeight="1">
      <c r="A22" s="39">
        <v>20</v>
      </c>
      <c r="B22" s="40">
        <f>'Waterwaardes Vijver(s) - Binnen'!F22*1.214</f>
        <v>0</v>
      </c>
      <c r="C22" s="41">
        <f>$B22/(1+10^((0.0902-'Waterwaardes Vijver(s) - Binnen'!E22)+(2730/(273.2+'Waterwaardes Vijver(s) - Binnen'!L22))))</f>
        <v>0</v>
      </c>
      <c r="D22" s="42">
        <f>'Waterwaardes Vijver(s) - Binnen'!H22*3.29/1000</f>
        <v>0</v>
      </c>
      <c r="E22" s="41">
        <f>('Waterwaardes Vijver(s) - Binnen'!C22+'Waterwaardes Vijver(s) - Binnen'!D22)*17.8</f>
        <v>0</v>
      </c>
      <c r="F22" s="41">
        <f>'Waterwaardes Vijver(s) - Binnen'!O22*17.8</f>
        <v>0</v>
      </c>
      <c r="G22" s="41">
        <f>'Waterwaardes Vijver(s) - Binnen'!M22-E22</f>
        <v>0</v>
      </c>
      <c r="H22" s="41">
        <f>'Waterwaardes Vijver(s) - Binnen'!N22-F22</f>
        <v>0</v>
      </c>
      <c r="I22" s="41">
        <f>G22-H22</f>
        <v>0</v>
      </c>
    </row>
    <row r="23" ht="20.05" customHeight="1">
      <c r="A23" s="39">
        <v>21</v>
      </c>
      <c r="B23" s="40">
        <f>'Waterwaardes Vijver(s) - Binnen'!F23*1.214</f>
        <v>0</v>
      </c>
      <c r="C23" s="41">
        <f>$B23/(1+10^((0.0902-'Waterwaardes Vijver(s) - Binnen'!E23)+(2730/(273.2+'Waterwaardes Vijver(s) - Binnen'!L23))))</f>
        <v>0</v>
      </c>
      <c r="D23" s="42">
        <f>'Waterwaardes Vijver(s) - Binnen'!H23*3.29/1000</f>
        <v>0</v>
      </c>
      <c r="E23" s="41">
        <f>('Waterwaardes Vijver(s) - Binnen'!C23+'Waterwaardes Vijver(s) - Binnen'!D23)*17.8</f>
        <v>0</v>
      </c>
      <c r="F23" s="41">
        <f>'Waterwaardes Vijver(s) - Binnen'!O23*17.8</f>
        <v>0</v>
      </c>
      <c r="G23" s="41">
        <f>'Waterwaardes Vijver(s) - Binnen'!M23-E23</f>
        <v>0</v>
      </c>
      <c r="H23" s="41">
        <f>'Waterwaardes Vijver(s) - Binnen'!N23-F23</f>
        <v>0</v>
      </c>
      <c r="I23" s="41">
        <f>G23-H23</f>
        <v>0</v>
      </c>
    </row>
    <row r="24" ht="20.05" customHeight="1">
      <c r="A24" s="39">
        <v>22</v>
      </c>
      <c r="B24" s="40">
        <f>'Waterwaardes Vijver(s) - Binnen'!F24*1.214</f>
        <v>0</v>
      </c>
      <c r="C24" s="41">
        <f>$B24/(1+10^((0.0902-'Waterwaardes Vijver(s) - Binnen'!E24)+(2730/(273.2+'Waterwaardes Vijver(s) - Binnen'!L24))))</f>
        <v>0</v>
      </c>
      <c r="D24" s="42">
        <f>'Waterwaardes Vijver(s) - Binnen'!H24*3.29/1000</f>
        <v>0</v>
      </c>
      <c r="E24" s="41">
        <f>('Waterwaardes Vijver(s) - Binnen'!C24+'Waterwaardes Vijver(s) - Binnen'!D24)*17.8</f>
        <v>0</v>
      </c>
      <c r="F24" s="41">
        <f>'Waterwaardes Vijver(s) - Binnen'!O24*17.8</f>
        <v>0</v>
      </c>
      <c r="G24" s="41">
        <f>'Waterwaardes Vijver(s) - Binnen'!M24-E24</f>
        <v>0</v>
      </c>
      <c r="H24" s="41">
        <f>'Waterwaardes Vijver(s) - Binnen'!N24-F24</f>
        <v>0</v>
      </c>
      <c r="I24" s="41">
        <f>G24-H24</f>
        <v>0</v>
      </c>
    </row>
    <row r="25" ht="20.05" customHeight="1">
      <c r="A25" s="39">
        <v>23</v>
      </c>
      <c r="B25" s="40">
        <f>'Waterwaardes Vijver(s) - Binnen'!F25*1.214</f>
        <v>0</v>
      </c>
      <c r="C25" s="41">
        <f>$B25/(1+10^((0.0902-'Waterwaardes Vijver(s) - Binnen'!E25)+(2730/(273.2+'Waterwaardes Vijver(s) - Binnen'!L25))))</f>
        <v>0</v>
      </c>
      <c r="D25" s="42">
        <f>'Waterwaardes Vijver(s) - Binnen'!H25*3.29/1000</f>
        <v>0</v>
      </c>
      <c r="E25" s="41">
        <f>('Waterwaardes Vijver(s) - Binnen'!C25+'Waterwaardes Vijver(s) - Binnen'!D25)*17.8</f>
        <v>0</v>
      </c>
      <c r="F25" s="41">
        <f>'Waterwaardes Vijver(s) - Binnen'!O25*17.8</f>
        <v>0</v>
      </c>
      <c r="G25" s="41">
        <f>'Waterwaardes Vijver(s) - Binnen'!M25-E25</f>
        <v>0</v>
      </c>
      <c r="H25" s="41">
        <f>'Waterwaardes Vijver(s) - Binnen'!N25-F25</f>
        <v>0</v>
      </c>
      <c r="I25" s="41">
        <f>G25-H25</f>
        <v>0</v>
      </c>
    </row>
    <row r="26" ht="20.05" customHeight="1">
      <c r="A26" s="39">
        <v>24</v>
      </c>
      <c r="B26" s="40">
        <f>'Waterwaardes Vijver(s) - Binnen'!F26*1.214</f>
        <v>0</v>
      </c>
      <c r="C26" s="41">
        <f>$B26/(1+10^((0.0902-'Waterwaardes Vijver(s) - Binnen'!E26)+(2730/(273.2+'Waterwaardes Vijver(s) - Binnen'!L26))))</f>
        <v>0</v>
      </c>
      <c r="D26" s="42">
        <f>'Waterwaardes Vijver(s) - Binnen'!H26*3.29/1000</f>
        <v>0</v>
      </c>
      <c r="E26" s="41">
        <f>('Waterwaardes Vijver(s) - Binnen'!C26+'Waterwaardes Vijver(s) - Binnen'!D26)*17.8</f>
        <v>0</v>
      </c>
      <c r="F26" s="41">
        <f>'Waterwaardes Vijver(s) - Binnen'!O26*17.8</f>
        <v>0</v>
      </c>
      <c r="G26" s="41">
        <f>'Waterwaardes Vijver(s) - Binnen'!M26-E26</f>
        <v>0</v>
      </c>
      <c r="H26" s="41">
        <f>'Waterwaardes Vijver(s) - Binnen'!N26-F26</f>
        <v>0</v>
      </c>
      <c r="I26" s="41">
        <f>G26-H26</f>
        <v>0</v>
      </c>
    </row>
    <row r="27" ht="20.05" customHeight="1">
      <c r="A27" s="39">
        <v>25</v>
      </c>
      <c r="B27" s="40">
        <f>'Waterwaardes Vijver(s) - Binnen'!F27*1.214</f>
        <v>0</v>
      </c>
      <c r="C27" s="41">
        <f>$B27/(1+10^((0.0902-'Waterwaardes Vijver(s) - Binnen'!E27)+(2730/(273.2+'Waterwaardes Vijver(s) - Binnen'!L27))))</f>
        <v>0</v>
      </c>
      <c r="D27" s="42">
        <f>'Waterwaardes Vijver(s) - Binnen'!H27*3.29/1000</f>
        <v>0</v>
      </c>
      <c r="E27" s="41">
        <f>('Waterwaardes Vijver(s) - Binnen'!C27+'Waterwaardes Vijver(s) - Binnen'!D27)*17.8</f>
        <v>0</v>
      </c>
      <c r="F27" s="41">
        <f>'Waterwaardes Vijver(s) - Binnen'!O27*17.8</f>
        <v>0</v>
      </c>
      <c r="G27" s="41">
        <f>'Waterwaardes Vijver(s) - Binnen'!M27-E27</f>
        <v>0</v>
      </c>
      <c r="H27" s="41">
        <f>'Waterwaardes Vijver(s) - Binnen'!N27-F27</f>
        <v>0</v>
      </c>
      <c r="I27" s="41">
        <f>G27-H27</f>
        <v>0</v>
      </c>
    </row>
    <row r="28" ht="20.05" customHeight="1">
      <c r="A28" s="39">
        <v>26</v>
      </c>
      <c r="B28" s="40">
        <f>'Waterwaardes Vijver(s) - Binnen'!F28*1.214</f>
        <v>0</v>
      </c>
      <c r="C28" s="41">
        <f>$B28/(1+10^((0.0902-'Waterwaardes Vijver(s) - Binnen'!E28)+(2730/(273.2+'Waterwaardes Vijver(s) - Binnen'!L28))))</f>
        <v>0</v>
      </c>
      <c r="D28" s="42">
        <f>'Waterwaardes Vijver(s) - Binnen'!H28*3.29/1000</f>
        <v>0</v>
      </c>
      <c r="E28" s="41">
        <f>('Waterwaardes Vijver(s) - Binnen'!C28+'Waterwaardes Vijver(s) - Binnen'!D28)*17.8</f>
        <v>0</v>
      </c>
      <c r="F28" s="41">
        <f>'Waterwaardes Vijver(s) - Binnen'!O28*17.8</f>
        <v>0</v>
      </c>
      <c r="G28" s="41">
        <f>'Waterwaardes Vijver(s) - Binnen'!M28-E28</f>
        <v>0</v>
      </c>
      <c r="H28" s="41">
        <f>'Waterwaardes Vijver(s) - Binnen'!N28-F28</f>
        <v>0</v>
      </c>
      <c r="I28" s="41">
        <f>G28-H28</f>
        <v>0</v>
      </c>
    </row>
    <row r="29" ht="20.05" customHeight="1">
      <c r="A29" s="39">
        <v>27</v>
      </c>
      <c r="B29" s="40">
        <f>'Waterwaardes Vijver(s) - Binnen'!F29*1.214</f>
        <v>0</v>
      </c>
      <c r="C29" s="41">
        <f>$B29/(1+10^((0.0902-'Waterwaardes Vijver(s) - Binnen'!E29)+(2730/(273.2+'Waterwaardes Vijver(s) - Binnen'!L29))))</f>
        <v>0</v>
      </c>
      <c r="D29" s="42">
        <f>'Waterwaardes Vijver(s) - Binnen'!H29*3.29/1000</f>
        <v>0</v>
      </c>
      <c r="E29" s="41">
        <f>('Waterwaardes Vijver(s) - Binnen'!C29+'Waterwaardes Vijver(s) - Binnen'!D29)*17.8</f>
        <v>0</v>
      </c>
      <c r="F29" s="41">
        <f>'Waterwaardes Vijver(s) - Binnen'!O29*17.8</f>
        <v>0</v>
      </c>
      <c r="G29" s="41">
        <f>'Waterwaardes Vijver(s) - Binnen'!M29-E29</f>
        <v>0</v>
      </c>
      <c r="H29" s="41">
        <f>'Waterwaardes Vijver(s) - Binnen'!N29-F29</f>
        <v>0</v>
      </c>
      <c r="I29" s="41">
        <f>G29-H29</f>
        <v>0</v>
      </c>
    </row>
    <row r="30" ht="20.05" customHeight="1">
      <c r="A30" s="39">
        <v>28</v>
      </c>
      <c r="B30" s="40">
        <f>'Waterwaardes Vijver(s) - Binnen'!F30*1.214</f>
        <v>0</v>
      </c>
      <c r="C30" s="41">
        <f>$B30/(1+10^((0.0902-'Waterwaardes Vijver(s) - Binnen'!E30)+(2730/(273.2+'Waterwaardes Vijver(s) - Binnen'!L30))))</f>
        <v>0</v>
      </c>
      <c r="D30" s="42">
        <f>'Waterwaardes Vijver(s) - Binnen'!H30*3.29/1000</f>
        <v>0</v>
      </c>
      <c r="E30" s="41">
        <f>('Waterwaardes Vijver(s) - Binnen'!C30+'Waterwaardes Vijver(s) - Binnen'!D30)*17.8</f>
        <v>0</v>
      </c>
      <c r="F30" s="41">
        <f>'Waterwaardes Vijver(s) - Binnen'!O30*17.8</f>
        <v>0</v>
      </c>
      <c r="G30" s="41">
        <f>'Waterwaardes Vijver(s) - Binnen'!M30-E30</f>
        <v>0</v>
      </c>
      <c r="H30" s="41">
        <f>'Waterwaardes Vijver(s) - Binnen'!N30-F30</f>
        <v>0</v>
      </c>
      <c r="I30" s="41">
        <f>G30-H30</f>
        <v>0</v>
      </c>
    </row>
    <row r="31" ht="20.05" customHeight="1">
      <c r="A31" s="39">
        <v>29</v>
      </c>
      <c r="B31" s="40">
        <f>'Waterwaardes Vijver(s) - Binnen'!F31*1.214</f>
        <v>0</v>
      </c>
      <c r="C31" s="41">
        <f>$B31/(1+10^((0.0902-'Waterwaardes Vijver(s) - Binnen'!E31)+(2730/(273.2+'Waterwaardes Vijver(s) - Binnen'!L31))))</f>
        <v>0</v>
      </c>
      <c r="D31" s="42">
        <f>'Waterwaardes Vijver(s) - Binnen'!H31*3.29/1000</f>
        <v>0</v>
      </c>
      <c r="E31" s="41">
        <f>('Waterwaardes Vijver(s) - Binnen'!C31+'Waterwaardes Vijver(s) - Binnen'!D31)*17.8</f>
        <v>0</v>
      </c>
      <c r="F31" s="41">
        <f>'Waterwaardes Vijver(s) - Binnen'!O31*17.8</f>
        <v>0</v>
      </c>
      <c r="G31" s="41">
        <f>'Waterwaardes Vijver(s) - Binnen'!M31-E31</f>
        <v>0</v>
      </c>
      <c r="H31" s="41">
        <f>'Waterwaardes Vijver(s) - Binnen'!N31-F31</f>
        <v>0</v>
      </c>
      <c r="I31" s="41">
        <f>G31-H31</f>
        <v>0</v>
      </c>
    </row>
    <row r="32" ht="20.05" customHeight="1">
      <c r="A32" s="39">
        <v>30</v>
      </c>
      <c r="B32" s="40">
        <f>'Waterwaardes Vijver(s) - Binnen'!F32*1.214</f>
        <v>0</v>
      </c>
      <c r="C32" s="41">
        <f>$B32/(1+10^((0.0902-'Waterwaardes Vijver(s) - Binnen'!E32)+(2730/(273.2+'Waterwaardes Vijver(s) - Binnen'!L32))))</f>
        <v>0</v>
      </c>
      <c r="D32" s="42">
        <f>'Waterwaardes Vijver(s) - Binnen'!H32*3.29/1000</f>
        <v>0</v>
      </c>
      <c r="E32" s="41">
        <f>('Waterwaardes Vijver(s) - Binnen'!C32+'Waterwaardes Vijver(s) - Binnen'!D32)*17.8</f>
        <v>0</v>
      </c>
      <c r="F32" s="41">
        <f>'Waterwaardes Vijver(s) - Binnen'!O32*17.8</f>
        <v>0</v>
      </c>
      <c r="G32" s="41">
        <f>'Waterwaardes Vijver(s) - Binnen'!M32-E32</f>
        <v>0</v>
      </c>
      <c r="H32" s="41">
        <f>'Waterwaardes Vijver(s) - Binnen'!N32-F32</f>
        <v>0</v>
      </c>
      <c r="I32" s="41">
        <f>G32-H32</f>
        <v>0</v>
      </c>
    </row>
    <row r="33" ht="20.05" customHeight="1">
      <c r="A33" s="39">
        <v>31</v>
      </c>
      <c r="B33" s="40">
        <f>'Waterwaardes Vijver(s) - Binnen'!F33*1.214</f>
        <v>0</v>
      </c>
      <c r="C33" s="41">
        <f>$B33/(1+10^((0.0902-'Waterwaardes Vijver(s) - Binnen'!E33)+(2730/(273.2+'Waterwaardes Vijver(s) - Binnen'!L33))))</f>
        <v>0</v>
      </c>
      <c r="D33" s="42">
        <f>'Waterwaardes Vijver(s) - Binnen'!H33*3.29/1000</f>
        <v>0</v>
      </c>
      <c r="E33" s="41">
        <f>('Waterwaardes Vijver(s) - Binnen'!C33+'Waterwaardes Vijver(s) - Binnen'!D33)*17.8</f>
        <v>0</v>
      </c>
      <c r="F33" s="41">
        <f>'Waterwaardes Vijver(s) - Binnen'!O33*17.8</f>
        <v>0</v>
      </c>
      <c r="G33" s="41">
        <f>'Waterwaardes Vijver(s) - Binnen'!M33-E33</f>
        <v>0</v>
      </c>
      <c r="H33" s="41">
        <f>'Waterwaardes Vijver(s) - Binnen'!N33-F33</f>
        <v>0</v>
      </c>
      <c r="I33" s="41">
        <f>G33-H33</f>
        <v>0</v>
      </c>
    </row>
    <row r="34" ht="20.05" customHeight="1">
      <c r="A34" s="39">
        <v>32</v>
      </c>
      <c r="B34" s="40">
        <f>'Waterwaardes Vijver(s) - Binnen'!F34*1.214</f>
        <v>0</v>
      </c>
      <c r="C34" s="41">
        <f>$B34/(1+10^((0.0902-'Waterwaardes Vijver(s) - Binnen'!E34)+(2730/(273.2+'Waterwaardes Vijver(s) - Binnen'!L34))))</f>
        <v>0</v>
      </c>
      <c r="D34" s="42">
        <f>'Waterwaardes Vijver(s) - Binnen'!H34*3.29/1000</f>
        <v>0</v>
      </c>
      <c r="E34" s="41">
        <f>('Waterwaardes Vijver(s) - Binnen'!C34+'Waterwaardes Vijver(s) - Binnen'!D34)*17.8</f>
        <v>0</v>
      </c>
      <c r="F34" s="41">
        <f>'Waterwaardes Vijver(s) - Binnen'!O34*17.8</f>
        <v>0</v>
      </c>
      <c r="G34" s="41">
        <f>'Waterwaardes Vijver(s) - Binnen'!M34-E34</f>
        <v>0</v>
      </c>
      <c r="H34" s="41">
        <f>'Waterwaardes Vijver(s) - Binnen'!N34-F34</f>
        <v>0</v>
      </c>
      <c r="I34" s="41">
        <f>G34-H34</f>
        <v>0</v>
      </c>
    </row>
    <row r="35" ht="20.05" customHeight="1">
      <c r="A35" s="39">
        <v>33</v>
      </c>
      <c r="B35" s="40">
        <f>'Waterwaardes Vijver(s) - Binnen'!F35*1.214</f>
        <v>0</v>
      </c>
      <c r="C35" s="41">
        <f>$B35/(1+10^((0.0902-'Waterwaardes Vijver(s) - Binnen'!E35)+(2730/(273.2+'Waterwaardes Vijver(s) - Binnen'!L35))))</f>
        <v>0</v>
      </c>
      <c r="D35" s="42">
        <f>'Waterwaardes Vijver(s) - Binnen'!H35*3.29/1000</f>
        <v>0</v>
      </c>
      <c r="E35" s="41">
        <f>('Waterwaardes Vijver(s) - Binnen'!C35+'Waterwaardes Vijver(s) - Binnen'!D35)*17.8</f>
        <v>0</v>
      </c>
      <c r="F35" s="41">
        <f>'Waterwaardes Vijver(s) - Binnen'!O35*17.8</f>
        <v>0</v>
      </c>
      <c r="G35" s="41">
        <f>'Waterwaardes Vijver(s) - Binnen'!M35-E35</f>
        <v>0</v>
      </c>
      <c r="H35" s="41">
        <f>'Waterwaardes Vijver(s) - Binnen'!N35-F35</f>
        <v>0</v>
      </c>
      <c r="I35" s="41">
        <f>G35-H35</f>
        <v>0</v>
      </c>
    </row>
    <row r="36" ht="20.05" customHeight="1">
      <c r="A36" s="39">
        <v>34</v>
      </c>
      <c r="B36" s="40">
        <f>'Waterwaardes Vijver(s) - Binnen'!F36*1.214</f>
        <v>0</v>
      </c>
      <c r="C36" s="41">
        <f>$B36/(1+10^((0.0902-'Waterwaardes Vijver(s) - Binnen'!E36)+(2730/(273.2+'Waterwaardes Vijver(s) - Binnen'!L36))))</f>
        <v>0</v>
      </c>
      <c r="D36" s="42">
        <f>'Waterwaardes Vijver(s) - Binnen'!H36*3.29/1000</f>
        <v>0</v>
      </c>
      <c r="E36" s="41">
        <f>('Waterwaardes Vijver(s) - Binnen'!C36+'Waterwaardes Vijver(s) - Binnen'!D36)*17.8</f>
        <v>0</v>
      </c>
      <c r="F36" s="41">
        <f>'Waterwaardes Vijver(s) - Binnen'!O36*17.8</f>
        <v>0</v>
      </c>
      <c r="G36" s="41">
        <f>'Waterwaardes Vijver(s) - Binnen'!M36-E36</f>
        <v>0</v>
      </c>
      <c r="H36" s="41">
        <f>'Waterwaardes Vijver(s) - Binnen'!N36-F36</f>
        <v>0</v>
      </c>
      <c r="I36" s="41">
        <f>G36-H36</f>
        <v>0</v>
      </c>
    </row>
    <row r="37" ht="20.05" customHeight="1">
      <c r="A37" s="39">
        <v>35</v>
      </c>
      <c r="B37" s="40">
        <f>'Waterwaardes Vijver(s) - Binnen'!F37*1.214</f>
        <v>0</v>
      </c>
      <c r="C37" s="41">
        <f>$B37/(1+10^((0.0902-'Waterwaardes Vijver(s) - Binnen'!E37)+(2730/(273.2+'Waterwaardes Vijver(s) - Binnen'!L37))))</f>
        <v>0</v>
      </c>
      <c r="D37" s="42">
        <f>'Waterwaardes Vijver(s) - Binnen'!H37*3.29/1000</f>
        <v>0</v>
      </c>
      <c r="E37" s="41">
        <f>('Waterwaardes Vijver(s) - Binnen'!C37+'Waterwaardes Vijver(s) - Binnen'!D37)*17.8</f>
        <v>0</v>
      </c>
      <c r="F37" s="41">
        <f>'Waterwaardes Vijver(s) - Binnen'!O37*17.8</f>
        <v>0</v>
      </c>
      <c r="G37" s="41">
        <f>'Waterwaardes Vijver(s) - Binnen'!M37-E37</f>
        <v>0</v>
      </c>
      <c r="H37" s="41">
        <f>'Waterwaardes Vijver(s) - Binnen'!N37-F37</f>
        <v>0</v>
      </c>
      <c r="I37" s="41">
        <f>G37-H37</f>
        <v>0</v>
      </c>
    </row>
    <row r="38" ht="20.05" customHeight="1">
      <c r="A38" s="39">
        <v>36</v>
      </c>
      <c r="B38" s="40">
        <f>'Waterwaardes Vijver(s) - Binnen'!F38*1.214</f>
        <v>0</v>
      </c>
      <c r="C38" s="41">
        <f>$B38/(1+10^((0.0902-'Waterwaardes Vijver(s) - Binnen'!E38)+(2730/(273.2+'Waterwaardes Vijver(s) - Binnen'!L38))))</f>
        <v>0</v>
      </c>
      <c r="D38" s="42">
        <f>'Waterwaardes Vijver(s) - Binnen'!H38*3.29/1000</f>
        <v>0</v>
      </c>
      <c r="E38" s="41">
        <f>('Waterwaardes Vijver(s) - Binnen'!C38+'Waterwaardes Vijver(s) - Binnen'!D38)*17.8</f>
        <v>0</v>
      </c>
      <c r="F38" s="41">
        <f>'Waterwaardes Vijver(s) - Binnen'!O38*17.8</f>
        <v>0</v>
      </c>
      <c r="G38" s="41">
        <f>'Waterwaardes Vijver(s) - Binnen'!M38-E38</f>
        <v>0</v>
      </c>
      <c r="H38" s="41">
        <f>'Waterwaardes Vijver(s) - Binnen'!N38-F38</f>
        <v>0</v>
      </c>
      <c r="I38" s="41">
        <f>G38-H38</f>
        <v>0</v>
      </c>
    </row>
    <row r="39" ht="20.05" customHeight="1">
      <c r="A39" s="39">
        <v>37</v>
      </c>
      <c r="B39" s="40">
        <f>'Waterwaardes Vijver(s) - Binnen'!F39*1.214</f>
        <v>0</v>
      </c>
      <c r="C39" s="41">
        <f>$B39/(1+10^((0.0902-'Waterwaardes Vijver(s) - Binnen'!E39)+(2730/(273.2+'Waterwaardes Vijver(s) - Binnen'!L39))))</f>
        <v>0</v>
      </c>
      <c r="D39" s="42">
        <f>'Waterwaardes Vijver(s) - Binnen'!H39*3.29/1000</f>
        <v>0</v>
      </c>
      <c r="E39" s="41">
        <f>('Waterwaardes Vijver(s) - Binnen'!C39+'Waterwaardes Vijver(s) - Binnen'!D39)*17.8</f>
        <v>0</v>
      </c>
      <c r="F39" s="41">
        <f>'Waterwaardes Vijver(s) - Binnen'!O39*17.8</f>
        <v>0</v>
      </c>
      <c r="G39" s="41">
        <f>'Waterwaardes Vijver(s) - Binnen'!M39-E39</f>
        <v>0</v>
      </c>
      <c r="H39" s="41">
        <f>'Waterwaardes Vijver(s) - Binnen'!N39-F39</f>
        <v>0</v>
      </c>
      <c r="I39" s="41">
        <f>G39-H39</f>
        <v>0</v>
      </c>
    </row>
    <row r="40" ht="20.05" customHeight="1">
      <c r="A40" s="39">
        <v>38</v>
      </c>
      <c r="B40" s="40">
        <f>'Waterwaardes Vijver(s) - Binnen'!F40*1.214</f>
        <v>0</v>
      </c>
      <c r="C40" s="41">
        <f>$B40/(1+10^((0.0902-'Waterwaardes Vijver(s) - Binnen'!E40)+(2730/(273.2+'Waterwaardes Vijver(s) - Binnen'!L40))))</f>
        <v>0</v>
      </c>
      <c r="D40" s="42">
        <f>'Waterwaardes Vijver(s) - Binnen'!H40*3.29/1000</f>
        <v>0</v>
      </c>
      <c r="E40" s="41">
        <f>('Waterwaardes Vijver(s) - Binnen'!C40+'Waterwaardes Vijver(s) - Binnen'!D40)*17.8</f>
        <v>0</v>
      </c>
      <c r="F40" s="41">
        <f>'Waterwaardes Vijver(s) - Binnen'!O40*17.8</f>
        <v>0</v>
      </c>
      <c r="G40" s="41">
        <f>'Waterwaardes Vijver(s) - Binnen'!M40-E40</f>
        <v>0</v>
      </c>
      <c r="H40" s="41">
        <f>'Waterwaardes Vijver(s) - Binnen'!N40-F40</f>
        <v>0</v>
      </c>
      <c r="I40" s="41">
        <f>G40-H40</f>
        <v>0</v>
      </c>
    </row>
    <row r="41" ht="20.05" customHeight="1">
      <c r="A41" s="39">
        <v>39</v>
      </c>
      <c r="B41" s="40">
        <f>'Waterwaardes Vijver(s) - Binnen'!F41*1.214</f>
        <v>0</v>
      </c>
      <c r="C41" s="41">
        <f>$B41/(1+10^((0.0902-'Waterwaardes Vijver(s) - Binnen'!E41)+(2730/(273.2+'Waterwaardes Vijver(s) - Binnen'!L41))))</f>
        <v>0</v>
      </c>
      <c r="D41" s="42">
        <f>'Waterwaardes Vijver(s) - Binnen'!H41*3.29/1000</f>
        <v>0</v>
      </c>
      <c r="E41" s="41">
        <f>('Waterwaardes Vijver(s) - Binnen'!C41+'Waterwaardes Vijver(s) - Binnen'!D41)*17.8</f>
        <v>0</v>
      </c>
      <c r="F41" s="41">
        <f>'Waterwaardes Vijver(s) - Binnen'!O41*17.8</f>
        <v>0</v>
      </c>
      <c r="G41" s="41">
        <f>'Waterwaardes Vijver(s) - Binnen'!M41-E41</f>
        <v>0</v>
      </c>
      <c r="H41" s="41">
        <f>'Waterwaardes Vijver(s) - Binnen'!N41-F41</f>
        <v>0</v>
      </c>
      <c r="I41" s="41">
        <f>G41-H41</f>
        <v>0</v>
      </c>
    </row>
    <row r="42" ht="20.05" customHeight="1">
      <c r="A42" s="39">
        <v>40</v>
      </c>
      <c r="B42" s="40">
        <f>'Waterwaardes Vijver(s) - Binnen'!F42*1.214</f>
        <v>0</v>
      </c>
      <c r="C42" s="41">
        <f>$B42/(1+10^((0.0902-'Waterwaardes Vijver(s) - Binnen'!E42)+(2730/(273.2+'Waterwaardes Vijver(s) - Binnen'!L42))))</f>
        <v>0</v>
      </c>
      <c r="D42" s="42">
        <f>'Waterwaardes Vijver(s) - Binnen'!H42*3.29/1000</f>
        <v>0</v>
      </c>
      <c r="E42" s="41">
        <f>('Waterwaardes Vijver(s) - Binnen'!C42+'Waterwaardes Vijver(s) - Binnen'!D42)*17.8</f>
        <v>0</v>
      </c>
      <c r="F42" s="41">
        <f>'Waterwaardes Vijver(s) - Binnen'!O42*17.8</f>
        <v>0</v>
      </c>
      <c r="G42" s="41">
        <f>'Waterwaardes Vijver(s) - Binnen'!M42-E42</f>
        <v>0</v>
      </c>
      <c r="H42" s="41">
        <f>'Waterwaardes Vijver(s) - Binnen'!N42-F42</f>
        <v>0</v>
      </c>
      <c r="I42" s="41">
        <f>G42-H42</f>
        <v>0</v>
      </c>
    </row>
    <row r="43" ht="20.05" customHeight="1">
      <c r="A43" s="39">
        <v>41</v>
      </c>
      <c r="B43" s="40">
        <f>'Waterwaardes Vijver(s) - Binnen'!F43*1.214</f>
        <v>0</v>
      </c>
      <c r="C43" s="41">
        <f>$B43/(1+10^((0.0902-'Waterwaardes Vijver(s) - Binnen'!E43)+(2730/(273.2+'Waterwaardes Vijver(s) - Binnen'!L43))))</f>
        <v>0</v>
      </c>
      <c r="D43" s="42">
        <f>'Waterwaardes Vijver(s) - Binnen'!H43*3.29/1000</f>
        <v>0</v>
      </c>
      <c r="E43" s="41">
        <f>('Waterwaardes Vijver(s) - Binnen'!C43+'Waterwaardes Vijver(s) - Binnen'!D43)*17.8</f>
        <v>0</v>
      </c>
      <c r="F43" s="41">
        <f>'Waterwaardes Vijver(s) - Binnen'!O43*17.8</f>
        <v>0</v>
      </c>
      <c r="G43" s="41">
        <f>'Waterwaardes Vijver(s) - Binnen'!M43-E43</f>
        <v>0</v>
      </c>
      <c r="H43" s="41">
        <f>'Waterwaardes Vijver(s) - Binnen'!N43-F43</f>
        <v>0</v>
      </c>
      <c r="I43" s="41">
        <f>G43-H43</f>
        <v>0</v>
      </c>
    </row>
    <row r="44" ht="20.05" customHeight="1">
      <c r="A44" s="39">
        <v>42</v>
      </c>
      <c r="B44" s="40">
        <f>'Waterwaardes Vijver(s) - Binnen'!F44*1.214</f>
        <v>0</v>
      </c>
      <c r="C44" s="41">
        <f>$B44/(1+10^((0.0902-'Waterwaardes Vijver(s) - Binnen'!E44)+(2730/(273.2+'Waterwaardes Vijver(s) - Binnen'!L44))))</f>
        <v>0</v>
      </c>
      <c r="D44" s="42">
        <f>'Waterwaardes Vijver(s) - Binnen'!H44*3.29/1000</f>
        <v>0</v>
      </c>
      <c r="E44" s="41">
        <f>('Waterwaardes Vijver(s) - Binnen'!C44+'Waterwaardes Vijver(s) - Binnen'!D44)*17.8</f>
        <v>0</v>
      </c>
      <c r="F44" s="41">
        <f>'Waterwaardes Vijver(s) - Binnen'!O44*17.8</f>
        <v>0</v>
      </c>
      <c r="G44" s="41">
        <f>'Waterwaardes Vijver(s) - Binnen'!M44-E44</f>
        <v>0</v>
      </c>
      <c r="H44" s="41">
        <f>'Waterwaardes Vijver(s) - Binnen'!N44-F44</f>
        <v>0</v>
      </c>
      <c r="I44" s="41">
        <f>G44-H44</f>
        <v>0</v>
      </c>
    </row>
    <row r="45" ht="20.05" customHeight="1">
      <c r="A45" s="39">
        <v>43</v>
      </c>
      <c r="B45" s="40">
        <f>'Waterwaardes Vijver(s) - Binnen'!F45*1.214</f>
        <v>0</v>
      </c>
      <c r="C45" s="41">
        <f>$B45/(1+10^((0.0902-'Waterwaardes Vijver(s) - Binnen'!E45)+(2730/(273.2+'Waterwaardes Vijver(s) - Binnen'!L45))))</f>
        <v>0</v>
      </c>
      <c r="D45" s="42">
        <f>'Waterwaardes Vijver(s) - Binnen'!H45*3.29/1000</f>
        <v>0</v>
      </c>
      <c r="E45" s="41">
        <f>('Waterwaardes Vijver(s) - Binnen'!C45+'Waterwaardes Vijver(s) - Binnen'!D45)*17.8</f>
        <v>0</v>
      </c>
      <c r="F45" s="41">
        <f>'Waterwaardes Vijver(s) - Binnen'!O45*17.8</f>
        <v>0</v>
      </c>
      <c r="G45" s="41">
        <f>'Waterwaardes Vijver(s) - Binnen'!M45-E45</f>
        <v>0</v>
      </c>
      <c r="H45" s="41">
        <f>'Waterwaardes Vijver(s) - Binnen'!N45-F45</f>
        <v>0</v>
      </c>
      <c r="I45" s="41">
        <f>G45-H45</f>
        <v>0</v>
      </c>
    </row>
    <row r="46" ht="20.05" customHeight="1">
      <c r="A46" s="39">
        <v>44</v>
      </c>
      <c r="B46" s="40">
        <f>'Waterwaardes Vijver(s) - Binnen'!F46*1.214</f>
        <v>0</v>
      </c>
      <c r="C46" s="41">
        <f>$B46/(1+10^((0.0902-'Waterwaardes Vijver(s) - Binnen'!E46)+(2730/(273.2+'Waterwaardes Vijver(s) - Binnen'!L46))))</f>
        <v>0</v>
      </c>
      <c r="D46" s="42">
        <f>'Waterwaardes Vijver(s) - Binnen'!H46*3.29/1000</f>
        <v>0</v>
      </c>
      <c r="E46" s="41">
        <f>('Waterwaardes Vijver(s) - Binnen'!C46+'Waterwaardes Vijver(s) - Binnen'!D46)*17.8</f>
        <v>0</v>
      </c>
      <c r="F46" s="41">
        <f>'Waterwaardes Vijver(s) - Binnen'!O46*17.8</f>
        <v>0</v>
      </c>
      <c r="G46" s="41">
        <f>'Waterwaardes Vijver(s) - Binnen'!M46-E46</f>
        <v>0</v>
      </c>
      <c r="H46" s="41">
        <f>'Waterwaardes Vijver(s) - Binnen'!N46-F46</f>
        <v>0</v>
      </c>
      <c r="I46" s="41">
        <f>G46-H46</f>
        <v>0</v>
      </c>
    </row>
    <row r="47" ht="20.05" customHeight="1">
      <c r="A47" s="39">
        <v>45</v>
      </c>
      <c r="B47" s="40">
        <f>'Waterwaardes Vijver(s) - Binnen'!F47*1.214</f>
        <v>0</v>
      </c>
      <c r="C47" s="41">
        <f>$B47/(1+10^((0.0902-'Waterwaardes Vijver(s) - Binnen'!E47)+(2730/(273.2+'Waterwaardes Vijver(s) - Binnen'!L47))))</f>
        <v>0</v>
      </c>
      <c r="D47" s="42">
        <f>'Waterwaardes Vijver(s) - Binnen'!H47*3.29/1000</f>
        <v>0</v>
      </c>
      <c r="E47" s="41">
        <f>('Waterwaardes Vijver(s) - Binnen'!C47+'Waterwaardes Vijver(s) - Binnen'!D47)*17.8</f>
        <v>0</v>
      </c>
      <c r="F47" s="41">
        <f>'Waterwaardes Vijver(s) - Binnen'!O47*17.8</f>
        <v>0</v>
      </c>
      <c r="G47" s="41">
        <f>'Waterwaardes Vijver(s) - Binnen'!M47-E47</f>
        <v>0</v>
      </c>
      <c r="H47" s="41">
        <f>'Waterwaardes Vijver(s) - Binnen'!N47-F47</f>
        <v>0</v>
      </c>
      <c r="I47" s="41">
        <f>G47-H47</f>
        <v>0</v>
      </c>
    </row>
    <row r="48" ht="20.05" customHeight="1">
      <c r="A48" s="39">
        <v>46</v>
      </c>
      <c r="B48" s="40">
        <f>'Waterwaardes Vijver(s) - Binnen'!F48*1.214</f>
        <v>0</v>
      </c>
      <c r="C48" s="41">
        <f>$B48/(1+10^((0.0902-'Waterwaardes Vijver(s) - Binnen'!E48)+(2730/(273.2+'Waterwaardes Vijver(s) - Binnen'!L48))))</f>
        <v>0</v>
      </c>
      <c r="D48" s="42">
        <f>'Waterwaardes Vijver(s) - Binnen'!H48*3.29/1000</f>
        <v>0</v>
      </c>
      <c r="E48" s="41">
        <f>('Waterwaardes Vijver(s) - Binnen'!C48+'Waterwaardes Vijver(s) - Binnen'!D48)*17.8</f>
        <v>0</v>
      </c>
      <c r="F48" s="41">
        <f>'Waterwaardes Vijver(s) - Binnen'!O48*17.8</f>
        <v>0</v>
      </c>
      <c r="G48" s="41">
        <f>'Waterwaardes Vijver(s) - Binnen'!M48-E48</f>
        <v>0</v>
      </c>
      <c r="H48" s="41">
        <f>'Waterwaardes Vijver(s) - Binnen'!N48-F48</f>
        <v>0</v>
      </c>
      <c r="I48" s="41">
        <f>G48-H48</f>
        <v>0</v>
      </c>
    </row>
    <row r="49" ht="20.05" customHeight="1">
      <c r="A49" s="39">
        <v>47</v>
      </c>
      <c r="B49" s="40">
        <f>'Waterwaardes Vijver(s) - Binnen'!F49*1.214</f>
        <v>0</v>
      </c>
      <c r="C49" s="41">
        <f>$B49/(1+10^((0.0902-'Waterwaardes Vijver(s) - Binnen'!E49)+(2730/(273.2+'Waterwaardes Vijver(s) - Binnen'!L49))))</f>
        <v>0</v>
      </c>
      <c r="D49" s="42">
        <f>'Waterwaardes Vijver(s) - Binnen'!H49*3.29/1000</f>
        <v>0</v>
      </c>
      <c r="E49" s="41">
        <f>('Waterwaardes Vijver(s) - Binnen'!C49+'Waterwaardes Vijver(s) - Binnen'!D49)*17.8</f>
        <v>0</v>
      </c>
      <c r="F49" s="41">
        <f>'Waterwaardes Vijver(s) - Binnen'!O49*17.8</f>
        <v>0</v>
      </c>
      <c r="G49" s="41">
        <f>'Waterwaardes Vijver(s) - Binnen'!M49-E49</f>
        <v>0</v>
      </c>
      <c r="H49" s="41">
        <f>'Waterwaardes Vijver(s) - Binnen'!N49-F49</f>
        <v>0</v>
      </c>
      <c r="I49" s="41">
        <f>G49-H49</f>
        <v>0</v>
      </c>
    </row>
    <row r="50" ht="20.05" customHeight="1">
      <c r="A50" s="39">
        <v>48</v>
      </c>
      <c r="B50" s="40">
        <f>'Waterwaardes Vijver(s) - Binnen'!F50*1.214</f>
        <v>0</v>
      </c>
      <c r="C50" s="41">
        <f>$B50/(1+10^((0.0902-'Waterwaardes Vijver(s) - Binnen'!E50)+(2730/(273.2+'Waterwaardes Vijver(s) - Binnen'!L50))))</f>
        <v>0</v>
      </c>
      <c r="D50" s="42">
        <f>'Waterwaardes Vijver(s) - Binnen'!H50*3.29/1000</f>
        <v>0</v>
      </c>
      <c r="E50" s="41">
        <f>('Waterwaardes Vijver(s) - Binnen'!C50+'Waterwaardes Vijver(s) - Binnen'!D50)*17.8</f>
        <v>0</v>
      </c>
      <c r="F50" s="41">
        <f>'Waterwaardes Vijver(s) - Binnen'!O50*17.8</f>
        <v>0</v>
      </c>
      <c r="G50" s="41">
        <f>'Waterwaardes Vijver(s) - Binnen'!M50-E50</f>
        <v>0</v>
      </c>
      <c r="H50" s="41">
        <f>'Waterwaardes Vijver(s) - Binnen'!N50-F50</f>
        <v>0</v>
      </c>
      <c r="I50" s="41">
        <f>G50-H50</f>
        <v>0</v>
      </c>
    </row>
    <row r="51" ht="20.05" customHeight="1">
      <c r="A51" s="39">
        <v>49</v>
      </c>
      <c r="B51" s="40">
        <f>'Waterwaardes Vijver(s) - Binnen'!F51*1.214</f>
        <v>0</v>
      </c>
      <c r="C51" s="41">
        <f>$B51/(1+10^((0.0902-'Waterwaardes Vijver(s) - Binnen'!E51)+(2730/(273.2+'Waterwaardes Vijver(s) - Binnen'!L51))))</f>
        <v>0</v>
      </c>
      <c r="D51" s="42">
        <f>'Waterwaardes Vijver(s) - Binnen'!H51*3.29/1000</f>
        <v>0</v>
      </c>
      <c r="E51" s="41">
        <f>('Waterwaardes Vijver(s) - Binnen'!C51+'Waterwaardes Vijver(s) - Binnen'!D51)*17.8</f>
        <v>0</v>
      </c>
      <c r="F51" s="41">
        <f>'Waterwaardes Vijver(s) - Binnen'!O51*17.8</f>
        <v>0</v>
      </c>
      <c r="G51" s="41">
        <f>'Waterwaardes Vijver(s) - Binnen'!M51-E51</f>
        <v>0</v>
      </c>
      <c r="H51" s="41">
        <f>'Waterwaardes Vijver(s) - Binnen'!N51-F51</f>
        <v>0</v>
      </c>
      <c r="I51" s="41">
        <f>G51-H51</f>
        <v>0</v>
      </c>
    </row>
    <row r="52" ht="20.05" customHeight="1">
      <c r="A52" s="39">
        <v>50</v>
      </c>
      <c r="B52" s="40">
        <f>'Waterwaardes Vijver(s) - Binnen'!F52*1.214</f>
        <v>0</v>
      </c>
      <c r="C52" s="41">
        <f>$B52/(1+10^((0.0902-'Waterwaardes Vijver(s) - Binnen'!E52)+(2730/(273.2+'Waterwaardes Vijver(s) - Binnen'!L52))))</f>
        <v>0</v>
      </c>
      <c r="D52" s="42">
        <f>'Waterwaardes Vijver(s) - Binnen'!H52*3.29/1000</f>
        <v>0</v>
      </c>
      <c r="E52" s="41">
        <f>('Waterwaardes Vijver(s) - Binnen'!C52+'Waterwaardes Vijver(s) - Binnen'!D52)*17.8</f>
        <v>0</v>
      </c>
      <c r="F52" s="41">
        <f>'Waterwaardes Vijver(s) - Binnen'!O52*17.8</f>
        <v>0</v>
      </c>
      <c r="G52" s="41">
        <f>'Waterwaardes Vijver(s) - Binnen'!M52-E52</f>
        <v>0</v>
      </c>
      <c r="H52" s="41">
        <f>'Waterwaardes Vijver(s) - Binnen'!N52-F52</f>
        <v>0</v>
      </c>
      <c r="I52" s="41">
        <f>G52-H52</f>
        <v>0</v>
      </c>
    </row>
    <row r="53" ht="20.05" customHeight="1">
      <c r="A53" s="39">
        <v>51</v>
      </c>
      <c r="B53" s="40">
        <f>'Waterwaardes Vijver(s) - Binnen'!F53*1.214</f>
        <v>0</v>
      </c>
      <c r="C53" s="41">
        <f>$B53/(1+10^((0.0902-'Waterwaardes Vijver(s) - Binnen'!E53)+(2730/(273.2+'Waterwaardes Vijver(s) - Binnen'!L53))))</f>
        <v>0</v>
      </c>
      <c r="D53" s="42">
        <f>'Waterwaardes Vijver(s) - Binnen'!H53*3.29/1000</f>
        <v>0</v>
      </c>
      <c r="E53" s="41">
        <f>('Waterwaardes Vijver(s) - Binnen'!C53+'Waterwaardes Vijver(s) - Binnen'!D53)*17.8</f>
        <v>0</v>
      </c>
      <c r="F53" s="41">
        <f>'Waterwaardes Vijver(s) - Binnen'!O53*17.8</f>
        <v>0</v>
      </c>
      <c r="G53" s="41">
        <f>'Waterwaardes Vijver(s) - Binnen'!M53-E53</f>
        <v>0</v>
      </c>
      <c r="H53" s="41">
        <f>'Waterwaardes Vijver(s) - Binnen'!N53-F53</f>
        <v>0</v>
      </c>
      <c r="I53" s="41">
        <f>G53-H53</f>
        <v>0</v>
      </c>
    </row>
    <row r="54" ht="20.05" customHeight="1">
      <c r="A54" s="39">
        <v>52</v>
      </c>
      <c r="B54" s="40">
        <f>'Waterwaardes Vijver(s) - Binnen'!F54*1.214</f>
        <v>0</v>
      </c>
      <c r="C54" s="41">
        <f>$B54/(1+10^((0.0902-'Waterwaardes Vijver(s) - Binnen'!E54)+(2730/(273.2+'Waterwaardes Vijver(s) - Binnen'!L54))))</f>
        <v>0</v>
      </c>
      <c r="D54" s="42">
        <f>'Waterwaardes Vijver(s) - Binnen'!H54*3.29/1000</f>
        <v>0</v>
      </c>
      <c r="E54" s="41">
        <f>('Waterwaardes Vijver(s) - Binnen'!C54+'Waterwaardes Vijver(s) - Binnen'!D54)*17.8</f>
        <v>0</v>
      </c>
      <c r="F54" s="41">
        <f>'Waterwaardes Vijver(s) - Binnen'!O54*17.8</f>
        <v>0</v>
      </c>
      <c r="G54" s="41">
        <f>'Waterwaardes Vijver(s) - Binnen'!M54-E54</f>
        <v>0</v>
      </c>
      <c r="H54" s="41">
        <f>'Waterwaardes Vijver(s) - Binnen'!N54-F54</f>
        <v>0</v>
      </c>
      <c r="I54" s="41">
        <f>G54-H54</f>
        <v>0</v>
      </c>
    </row>
  </sheetData>
  <mergeCells count="1">
    <mergeCell ref="A1:I1"/>
  </mergeCells>
  <pageMargins left="1" right="1" top="1" bottom="1" header="0.25" footer="0.25"/>
  <pageSetup firstPageNumber="1" fitToHeight="1" fitToWidth="1" scale="100" useFirstPageNumber="0" orientation="portrait" pageOrder="downThenOver"/>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